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6675" windowHeight="10545"/>
  </bookViews>
  <sheets>
    <sheet name="Foglio1" sheetId="1" r:id="rId1"/>
    <sheet name="Foglio2" sheetId="2" r:id="rId2"/>
    <sheet name="Foglio3" sheetId="3" r:id="rId3"/>
    <sheet name="Foglio4" sheetId="4" r:id="rId4"/>
  </sheets>
  <calcPr calcId="145621"/>
</workbook>
</file>

<file path=xl/calcChain.xml><?xml version="1.0" encoding="utf-8"?>
<calcChain xmlns="http://schemas.openxmlformats.org/spreadsheetml/2006/main">
  <c r="I8" i="2" l="1"/>
  <c r="I4" i="2"/>
  <c r="I5" i="2"/>
  <c r="I6" i="2"/>
  <c r="I7" i="2"/>
  <c r="I9" i="2"/>
  <c r="I10" i="2"/>
  <c r="I11" i="2"/>
  <c r="I12" i="2"/>
  <c r="I13" i="2"/>
  <c r="D4" i="2"/>
  <c r="D5" i="2"/>
  <c r="D6" i="2"/>
  <c r="D7" i="2"/>
  <c r="D8" i="2"/>
  <c r="D9" i="2"/>
  <c r="D10" i="2"/>
  <c r="D11" i="2"/>
  <c r="D12" i="2"/>
  <c r="D13" i="2"/>
  <c r="D3" i="2"/>
  <c r="H3" i="2"/>
  <c r="H4" i="2"/>
  <c r="H5" i="2"/>
  <c r="H6" i="2"/>
  <c r="H7" i="2"/>
  <c r="H8" i="2"/>
  <c r="H9" i="2"/>
  <c r="H10" i="2"/>
  <c r="H11" i="2"/>
  <c r="H12" i="2"/>
  <c r="H13" i="2"/>
  <c r="N4" i="4"/>
  <c r="L4" i="4"/>
  <c r="J4" i="4"/>
  <c r="H4" i="4"/>
  <c r="F4" i="4"/>
  <c r="D4" i="4"/>
  <c r="N3" i="4"/>
  <c r="L3" i="4"/>
  <c r="J3" i="4"/>
  <c r="H3" i="4"/>
  <c r="F3" i="4"/>
  <c r="D3" i="4"/>
  <c r="N1" i="4"/>
  <c r="L1" i="4"/>
  <c r="J1" i="4"/>
  <c r="H1" i="4"/>
  <c r="F1" i="4"/>
  <c r="D1" i="4"/>
  <c r="F2" i="2"/>
  <c r="G2" i="2"/>
  <c r="F3" i="2"/>
  <c r="G3" i="2"/>
  <c r="F4" i="2"/>
  <c r="G4" i="2"/>
  <c r="E2" i="2"/>
  <c r="E3" i="2"/>
  <c r="E7" i="3"/>
  <c r="G5" i="2"/>
  <c r="G6" i="2"/>
  <c r="G7" i="2"/>
  <c r="G8" i="2"/>
  <c r="G9" i="2"/>
  <c r="G10" i="2"/>
  <c r="G11" i="2"/>
  <c r="G12" i="2"/>
  <c r="G13" i="2"/>
  <c r="F5" i="2"/>
  <c r="F6" i="2"/>
  <c r="F7" i="2"/>
  <c r="F8" i="2"/>
  <c r="F9" i="2"/>
  <c r="F10" i="2"/>
  <c r="F11" i="2"/>
  <c r="F12" i="2"/>
  <c r="F13" i="2"/>
  <c r="E4" i="2"/>
  <c r="E5" i="2"/>
  <c r="E6" i="2"/>
  <c r="E7" i="2"/>
  <c r="E8" i="2"/>
  <c r="E9" i="2"/>
  <c r="E10" i="2"/>
  <c r="E11" i="2"/>
  <c r="E12" i="2"/>
  <c r="E13" i="2"/>
  <c r="F16" i="2"/>
  <c r="L30" i="1"/>
  <c r="L29" i="1"/>
  <c r="L27" i="1"/>
  <c r="J26" i="1"/>
  <c r="K23" i="1"/>
  <c r="I23" i="1"/>
  <c r="K21" i="1"/>
  <c r="I21" i="1"/>
  <c r="O24" i="1"/>
  <c r="O22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O15" i="1"/>
  <c r="O16" i="1"/>
  <c r="O17" i="1"/>
  <c r="O18" i="1"/>
  <c r="O14" i="1"/>
  <c r="O5" i="1"/>
  <c r="P5" i="1"/>
  <c r="Q5" i="1"/>
  <c r="R5" i="1"/>
  <c r="P6" i="1"/>
  <c r="Q6" i="1"/>
  <c r="R6" i="1"/>
  <c r="P7" i="1"/>
  <c r="Q7" i="1"/>
  <c r="R7" i="1"/>
  <c r="P8" i="1"/>
  <c r="Q8" i="1"/>
  <c r="R8" i="1"/>
  <c r="P9" i="1"/>
  <c r="Q9" i="1"/>
  <c r="R9" i="1"/>
  <c r="O6" i="1"/>
  <c r="O7" i="1"/>
  <c r="O8" i="1"/>
  <c r="O9" i="1"/>
  <c r="J18" i="1" l="1"/>
  <c r="K18" i="1"/>
  <c r="I18" i="1"/>
  <c r="K9" i="1"/>
  <c r="J9" i="1"/>
  <c r="I9" i="1"/>
  <c r="L8" i="1"/>
  <c r="L7" i="1"/>
  <c r="L6" i="1"/>
  <c r="L5" i="1"/>
  <c r="D9" i="1"/>
  <c r="E9" i="1"/>
  <c r="C9" i="1"/>
  <c r="F6" i="1"/>
  <c r="F7" i="1"/>
  <c r="F8" i="1"/>
  <c r="F5" i="1"/>
  <c r="L18" i="1" l="1"/>
  <c r="D18" i="1"/>
  <c r="L14" i="1"/>
  <c r="L17" i="1"/>
  <c r="L16" i="1"/>
  <c r="L15" i="1"/>
  <c r="C18" i="1"/>
  <c r="E18" i="1"/>
  <c r="L9" i="1"/>
  <c r="F9" i="1"/>
  <c r="F18" i="1" l="1"/>
</calcChain>
</file>

<file path=xl/sharedStrings.xml><?xml version="1.0" encoding="utf-8"?>
<sst xmlns="http://schemas.openxmlformats.org/spreadsheetml/2006/main" count="89" uniqueCount="40">
  <si>
    <t>camping</t>
  </si>
  <si>
    <t>B&amp;B</t>
  </si>
  <si>
    <t>alberghi</t>
  </si>
  <si>
    <t>mare</t>
  </si>
  <si>
    <t>campagna</t>
  </si>
  <si>
    <t>città</t>
  </si>
  <si>
    <t>montagna</t>
  </si>
  <si>
    <t>numero di presenze</t>
  </si>
  <si>
    <t>spesa totale</t>
  </si>
  <si>
    <t>regione R anno A</t>
  </si>
  <si>
    <t>regione R anno B</t>
  </si>
  <si>
    <t>TOT</t>
  </si>
  <si>
    <t>totale residenti regione R anno A</t>
  </si>
  <si>
    <t>totale addetti settore alberghiero regione R anno A</t>
  </si>
  <si>
    <t>totale residenti regione R anno B</t>
  </si>
  <si>
    <t>presenze: differenze assolute anno B rispetto anno A</t>
  </si>
  <si>
    <t>presenze variazioni relative rispetto al tempo base (A)</t>
  </si>
  <si>
    <t>presenze B&amp;B</t>
  </si>
  <si>
    <t>ss</t>
  </si>
  <si>
    <r>
      <rPr>
        <vertAlign val="subscript"/>
        <sz val="14"/>
        <color theme="1"/>
        <rFont val="Calibri"/>
        <family val="2"/>
        <scheme val="minor"/>
      </rPr>
      <t>2014</t>
    </r>
    <r>
      <rPr>
        <sz val="14"/>
        <color theme="1"/>
        <rFont val="Calibri"/>
        <family val="2"/>
        <scheme val="minor"/>
      </rPr>
      <t>I</t>
    </r>
    <r>
      <rPr>
        <vertAlign val="subscript"/>
        <sz val="14"/>
        <color theme="1"/>
        <rFont val="Calibri"/>
        <family val="2"/>
        <scheme val="minor"/>
      </rPr>
      <t>2018</t>
    </r>
  </si>
  <si>
    <t>nibm</t>
  </si>
  <si>
    <t>nibf, base anno 2009=100</t>
  </si>
  <si>
    <t>nibf, base anno 2013=100</t>
  </si>
  <si>
    <t>nibf, base anno 2017=100</t>
  </si>
  <si>
    <t>se l'indcie da 2009 a 2010 è 1,23</t>
  </si>
  <si>
    <t>e l'indice da 2010 a 2015 è 1,4</t>
  </si>
  <si>
    <t>allora quanto vale l'indice dal 2009 al 2015?</t>
  </si>
  <si>
    <t>aumento del 72,2%</t>
  </si>
  <si>
    <t>il risultato è….</t>
  </si>
  <si>
    <t>x2010</t>
  </si>
  <si>
    <t>x2009</t>
  </si>
  <si>
    <t>x2015</t>
  </si>
  <si>
    <t>se ho</t>
  </si>
  <si>
    <t>x2014</t>
  </si>
  <si>
    <t>xqualsiasi</t>
  </si>
  <si>
    <t>il loro rapporto (il secondo indice diviso il primo) è il numero indice as base mobile del 2015</t>
  </si>
  <si>
    <t>ni a base mobile ricavati dai ni a bf base 2017</t>
  </si>
  <si>
    <t>ni abase fissa base 2009 ricavati dai ni a base mobile</t>
  </si>
  <si>
    <t>=PRODOTTO(D$2:D3)</t>
  </si>
  <si>
    <t>il ni a base 2009 del 2015 è pari al prodotto di tutti i ni a base mobile che ci sono dal 2009 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</si>
</sst>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  <numFmt numFmtId="167" formatCode="_-* #,##0.0000_-;\-* #,##0.0000_-;_-* &quot;-&quot;??_-;_-@_-"/>
    <numFmt numFmtId="168" formatCode="0.000%"/>
    <numFmt numFmtId="169" formatCode="0.000"/>
    <numFmt numFmtId="170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0" fillId="0" borderId="1" xfId="1" applyNumberFormat="1" applyFont="1" applyBorder="1"/>
    <xf numFmtId="165" fontId="0" fillId="0" borderId="0" xfId="1" applyNumberFormat="1" applyFont="1"/>
    <xf numFmtId="164" fontId="6" fillId="0" borderId="1" xfId="1" quotePrefix="1" applyNumberFormat="1" applyFont="1" applyBorder="1"/>
    <xf numFmtId="166" fontId="4" fillId="0" borderId="0" xfId="2" quotePrefix="1" applyNumberFormat="1" applyFont="1"/>
    <xf numFmtId="167" fontId="0" fillId="0" borderId="0" xfId="1" applyNumberFormat="1" applyFont="1"/>
    <xf numFmtId="166" fontId="0" fillId="0" borderId="0" xfId="2" applyNumberFormat="1" applyFont="1"/>
    <xf numFmtId="9" fontId="7" fillId="0" borderId="0" xfId="2" applyFont="1"/>
    <xf numFmtId="9" fontId="6" fillId="2" borderId="0" xfId="2" applyFont="1" applyFill="1"/>
    <xf numFmtId="164" fontId="0" fillId="2" borderId="0" xfId="1" applyNumberFormat="1" applyFont="1" applyFill="1"/>
    <xf numFmtId="164" fontId="5" fillId="2" borderId="0" xfId="1" applyNumberFormat="1" applyFont="1" applyFill="1"/>
    <xf numFmtId="164" fontId="8" fillId="0" borderId="0" xfId="1" applyNumberFormat="1" applyFont="1"/>
    <xf numFmtId="164" fontId="9" fillId="3" borderId="0" xfId="1" applyNumberFormat="1" applyFont="1" applyFill="1"/>
    <xf numFmtId="164" fontId="2" fillId="3" borderId="0" xfId="1" applyNumberFormat="1" applyFont="1" applyFill="1"/>
    <xf numFmtId="164" fontId="0" fillId="0" borderId="0" xfId="0" applyNumberFormat="1"/>
    <xf numFmtId="0" fontId="5" fillId="0" borderId="0" xfId="0" applyFont="1"/>
    <xf numFmtId="168" fontId="0" fillId="0" borderId="0" xfId="2" applyNumberFormat="1" applyFont="1"/>
    <xf numFmtId="0" fontId="0" fillId="4" borderId="0" xfId="0" applyFill="1"/>
    <xf numFmtId="169" fontId="0" fillId="0" borderId="0" xfId="0" applyNumberFormat="1" applyAlignment="1">
      <alignment horizontal="center"/>
    </xf>
    <xf numFmtId="170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0" borderId="0" xfId="0" quotePrefix="1" applyFont="1"/>
    <xf numFmtId="0" fontId="0" fillId="0" borderId="0" xfId="0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tabSelected="1" topLeftCell="B1" workbookViewId="0">
      <selection activeCell="D16" activeCellId="1" sqref="D7 D16"/>
    </sheetView>
  </sheetViews>
  <sheetFormatPr defaultRowHeight="15" x14ac:dyDescent="0.25"/>
  <cols>
    <col min="1" max="1" width="3.7109375" style="1" customWidth="1"/>
    <col min="2" max="2" width="11.42578125" style="1" customWidth="1"/>
    <col min="3" max="3" width="8.42578125" style="1" bestFit="1" customWidth="1"/>
    <col min="4" max="4" width="10.85546875" style="1" bestFit="1" customWidth="1"/>
    <col min="5" max="5" width="8.28515625" style="1" bestFit="1" customWidth="1"/>
    <col min="6" max="7" width="9.140625" style="1"/>
    <col min="8" max="8" width="10.140625" style="1" customWidth="1"/>
    <col min="9" max="9" width="9.85546875" style="1" bestFit="1" customWidth="1"/>
    <col min="10" max="12" width="10.5703125" style="1" bestFit="1" customWidth="1"/>
    <col min="13" max="13" width="3.85546875" style="1" customWidth="1"/>
    <col min="14" max="14" width="9.140625" style="1"/>
    <col min="15" max="15" width="19.5703125" style="1" customWidth="1"/>
    <col min="16" max="18" width="11.5703125" style="1" bestFit="1" customWidth="1"/>
    <col min="19" max="16384" width="9.140625" style="1"/>
  </cols>
  <sheetData>
    <row r="1" spans="2:18" x14ac:dyDescent="0.25">
      <c r="B1" s="1" t="s">
        <v>9</v>
      </c>
    </row>
    <row r="3" spans="2:18" x14ac:dyDescent="0.25">
      <c r="B3" s="1" t="s">
        <v>7</v>
      </c>
      <c r="H3" s="1" t="s">
        <v>8</v>
      </c>
      <c r="N3" s="1" t="s">
        <v>15</v>
      </c>
    </row>
    <row r="4" spans="2:18" x14ac:dyDescent="0.25">
      <c r="C4" s="1" t="s">
        <v>0</v>
      </c>
      <c r="D4" s="1" t="s">
        <v>1</v>
      </c>
      <c r="E4" s="1" t="s">
        <v>2</v>
      </c>
      <c r="F4" s="2" t="s">
        <v>11</v>
      </c>
      <c r="I4" s="1" t="s">
        <v>0</v>
      </c>
      <c r="J4" s="1" t="s">
        <v>1</v>
      </c>
      <c r="K4" s="1" t="s">
        <v>2</v>
      </c>
      <c r="L4" s="2" t="s">
        <v>11</v>
      </c>
      <c r="O4" s="1" t="s">
        <v>0</v>
      </c>
      <c r="P4" s="1" t="s">
        <v>1</v>
      </c>
      <c r="Q4" s="1" t="s">
        <v>2</v>
      </c>
      <c r="R4" s="2" t="s">
        <v>11</v>
      </c>
    </row>
    <row r="5" spans="2:18" ht="26.25" x14ac:dyDescent="0.4">
      <c r="B5" s="1" t="s">
        <v>3</v>
      </c>
      <c r="C5" s="1">
        <v>12584</v>
      </c>
      <c r="D5" s="1">
        <v>8955</v>
      </c>
      <c r="E5" s="1">
        <v>32551</v>
      </c>
      <c r="F5" s="2">
        <f>SUM(C5:E5)</f>
        <v>54090</v>
      </c>
      <c r="H5" s="1" t="s">
        <v>3</v>
      </c>
      <c r="I5" s="1">
        <v>216077</v>
      </c>
      <c r="J5" s="1">
        <v>365058</v>
      </c>
      <c r="K5" s="1">
        <v>2421961</v>
      </c>
      <c r="L5" s="2">
        <f>SUM(I5:K5)</f>
        <v>3003096</v>
      </c>
      <c r="N5" s="1" t="s">
        <v>3</v>
      </c>
      <c r="O5" s="5">
        <f t="shared" ref="O5:R9" si="0">C14-C5</f>
        <v>-505</v>
      </c>
      <c r="P5" s="3">
        <f t="shared" si="0"/>
        <v>1984</v>
      </c>
      <c r="Q5" s="3">
        <f t="shared" si="0"/>
        <v>309</v>
      </c>
      <c r="R5" s="2">
        <f t="shared" si="0"/>
        <v>1788</v>
      </c>
    </row>
    <row r="6" spans="2:18" x14ac:dyDescent="0.25">
      <c r="B6" s="1" t="s">
        <v>4</v>
      </c>
      <c r="C6" s="1">
        <v>1587</v>
      </c>
      <c r="D6" s="1">
        <v>9875</v>
      </c>
      <c r="E6" s="1">
        <v>5648</v>
      </c>
      <c r="F6" s="2">
        <f t="shared" ref="F6:F9" si="1">SUM(C6:E6)</f>
        <v>17110</v>
      </c>
      <c r="H6" s="1" t="s">
        <v>4</v>
      </c>
      <c r="I6" s="1">
        <v>30430</v>
      </c>
      <c r="J6" s="1">
        <v>441100</v>
      </c>
      <c r="K6" s="1">
        <v>380214</v>
      </c>
      <c r="L6" s="2">
        <f t="shared" ref="L6:L9" si="2">SUM(I6:K6)</f>
        <v>851744</v>
      </c>
      <c r="N6" s="1" t="s">
        <v>4</v>
      </c>
      <c r="O6" s="3">
        <f t="shared" si="0"/>
        <v>167</v>
      </c>
      <c r="P6" s="3">
        <f t="shared" si="0"/>
        <v>377</v>
      </c>
      <c r="Q6" s="3">
        <f t="shared" si="0"/>
        <v>571</v>
      </c>
      <c r="R6" s="2">
        <f t="shared" si="0"/>
        <v>1115</v>
      </c>
    </row>
    <row r="7" spans="2:18" ht="18.75" x14ac:dyDescent="0.3">
      <c r="B7" s="1" t="s">
        <v>5</v>
      </c>
      <c r="C7" s="1">
        <v>2548</v>
      </c>
      <c r="D7" s="12">
        <v>16458</v>
      </c>
      <c r="E7" s="1">
        <v>25487</v>
      </c>
      <c r="F7" s="14">
        <f t="shared" si="1"/>
        <v>44493</v>
      </c>
      <c r="H7" s="1" t="s">
        <v>5</v>
      </c>
      <c r="I7" s="1">
        <v>48473</v>
      </c>
      <c r="J7" s="11">
        <v>683157</v>
      </c>
      <c r="K7" s="1">
        <v>1812695</v>
      </c>
      <c r="L7" s="15">
        <f t="shared" si="2"/>
        <v>2544325</v>
      </c>
      <c r="N7" s="1" t="s">
        <v>5</v>
      </c>
      <c r="O7" s="3">
        <f t="shared" si="0"/>
        <v>198</v>
      </c>
      <c r="P7" s="3">
        <f t="shared" si="0"/>
        <v>3801</v>
      </c>
      <c r="Q7" s="3">
        <f t="shared" si="0"/>
        <v>744</v>
      </c>
      <c r="R7" s="2">
        <f t="shared" si="0"/>
        <v>4743</v>
      </c>
    </row>
    <row r="8" spans="2:18" x14ac:dyDescent="0.25">
      <c r="B8" s="1" t="s">
        <v>6</v>
      </c>
      <c r="C8" s="1">
        <v>1588</v>
      </c>
      <c r="D8" s="1">
        <v>2596</v>
      </c>
      <c r="E8" s="1">
        <v>3659</v>
      </c>
      <c r="F8" s="2">
        <f t="shared" si="1"/>
        <v>7843</v>
      </c>
      <c r="H8" s="1" t="s">
        <v>6</v>
      </c>
      <c r="I8" s="1">
        <v>27606</v>
      </c>
      <c r="J8" s="1">
        <v>119693</v>
      </c>
      <c r="K8" s="1">
        <v>259056</v>
      </c>
      <c r="L8" s="2">
        <f t="shared" si="2"/>
        <v>406355</v>
      </c>
      <c r="N8" s="1" t="s">
        <v>6</v>
      </c>
      <c r="O8" s="3">
        <f t="shared" si="0"/>
        <v>279</v>
      </c>
      <c r="P8" s="3">
        <f t="shared" si="0"/>
        <v>-69</v>
      </c>
      <c r="Q8" s="3">
        <f t="shared" si="0"/>
        <v>529</v>
      </c>
      <c r="R8" s="2">
        <f t="shared" si="0"/>
        <v>739</v>
      </c>
    </row>
    <row r="9" spans="2:18" x14ac:dyDescent="0.25">
      <c r="C9" s="2">
        <f>SUM(C5:C8)</f>
        <v>18307</v>
      </c>
      <c r="D9" s="2">
        <f t="shared" ref="D9:E9" si="3">SUM(D5:D8)</f>
        <v>37884</v>
      </c>
      <c r="E9" s="2">
        <f t="shared" si="3"/>
        <v>67345</v>
      </c>
      <c r="F9" s="13">
        <f t="shared" si="1"/>
        <v>123536</v>
      </c>
      <c r="G9" s="2"/>
      <c r="H9" s="2" t="s">
        <v>11</v>
      </c>
      <c r="I9" s="2">
        <f>SUM(I5:I8)</f>
        <v>322586</v>
      </c>
      <c r="J9" s="2">
        <f t="shared" ref="J9" si="4">SUM(J5:J8)</f>
        <v>1609008</v>
      </c>
      <c r="K9" s="2">
        <f t="shared" ref="K9" si="5">SUM(K5:K8)</f>
        <v>4873926</v>
      </c>
      <c r="L9" s="13">
        <f t="shared" si="2"/>
        <v>6805520</v>
      </c>
      <c r="M9" s="2"/>
      <c r="N9" s="2" t="s">
        <v>11</v>
      </c>
      <c r="O9" s="2">
        <f t="shared" si="0"/>
        <v>139</v>
      </c>
      <c r="P9" s="2">
        <f t="shared" si="0"/>
        <v>6093</v>
      </c>
      <c r="Q9" s="2">
        <f t="shared" si="0"/>
        <v>2153</v>
      </c>
      <c r="R9" s="2">
        <f t="shared" si="0"/>
        <v>8385</v>
      </c>
    </row>
    <row r="10" spans="2:18" x14ac:dyDescent="0.25">
      <c r="F10" s="2"/>
    </row>
    <row r="11" spans="2:18" x14ac:dyDescent="0.25">
      <c r="B11" s="1" t="s">
        <v>10</v>
      </c>
      <c r="F11" s="2"/>
    </row>
    <row r="12" spans="2:18" x14ac:dyDescent="0.25">
      <c r="F12" s="2"/>
      <c r="N12" s="1" t="s">
        <v>16</v>
      </c>
    </row>
    <row r="13" spans="2:18" x14ac:dyDescent="0.25">
      <c r="C13" s="1" t="s">
        <v>0</v>
      </c>
      <c r="D13" s="1" t="s">
        <v>1</v>
      </c>
      <c r="E13" s="1" t="s">
        <v>2</v>
      </c>
      <c r="F13" s="2" t="s">
        <v>11</v>
      </c>
      <c r="I13" s="1" t="s">
        <v>0</v>
      </c>
      <c r="J13" s="1" t="s">
        <v>1</v>
      </c>
      <c r="K13" s="1" t="s">
        <v>2</v>
      </c>
      <c r="L13" s="2" t="s">
        <v>11</v>
      </c>
      <c r="O13" s="1" t="s">
        <v>0</v>
      </c>
      <c r="P13" s="1" t="s">
        <v>1</v>
      </c>
      <c r="Q13" s="1" t="s">
        <v>2</v>
      </c>
      <c r="R13" s="2" t="s">
        <v>11</v>
      </c>
    </row>
    <row r="14" spans="2:18" ht="15.75" x14ac:dyDescent="0.25">
      <c r="B14" s="1" t="s">
        <v>3</v>
      </c>
      <c r="C14" s="1">
        <v>12079</v>
      </c>
      <c r="D14" s="1">
        <v>10939</v>
      </c>
      <c r="E14" s="1">
        <v>32860</v>
      </c>
      <c r="F14" s="2">
        <v>55878</v>
      </c>
      <c r="H14" s="1" t="s">
        <v>3</v>
      </c>
      <c r="I14" s="1">
        <v>213208</v>
      </c>
      <c r="J14" s="1">
        <v>464876</v>
      </c>
      <c r="K14" s="1">
        <v>2404500</v>
      </c>
      <c r="L14" s="2">
        <f t="shared" ref="L14:L18" si="6">SUM(I14:K14)</f>
        <v>3082584</v>
      </c>
      <c r="N14" s="1" t="s">
        <v>3</v>
      </c>
      <c r="O14" s="6">
        <f>O5/C5</f>
        <v>-4.0130324221233311E-2</v>
      </c>
      <c r="P14" s="6">
        <f t="shared" ref="P14:R18" si="7">P5/D5</f>
        <v>0.22155220547180346</v>
      </c>
      <c r="Q14" s="6">
        <f t="shared" si="7"/>
        <v>9.4927959202482266E-3</v>
      </c>
      <c r="R14" s="6">
        <f t="shared" si="7"/>
        <v>3.3056017748197448E-2</v>
      </c>
    </row>
    <row r="15" spans="2:18" ht="15.75" x14ac:dyDescent="0.25">
      <c r="B15" s="1" t="s">
        <v>4</v>
      </c>
      <c r="C15" s="1">
        <v>1754</v>
      </c>
      <c r="D15" s="1">
        <v>10252</v>
      </c>
      <c r="E15" s="1">
        <v>6219</v>
      </c>
      <c r="F15" s="2">
        <v>18225</v>
      </c>
      <c r="H15" s="1" t="s">
        <v>4</v>
      </c>
      <c r="I15" s="1">
        <v>32158</v>
      </c>
      <c r="J15" s="1">
        <v>472180</v>
      </c>
      <c r="K15" s="1">
        <v>438955</v>
      </c>
      <c r="L15" s="2">
        <f t="shared" si="6"/>
        <v>943293</v>
      </c>
      <c r="N15" s="1" t="s">
        <v>4</v>
      </c>
      <c r="O15" s="6">
        <f t="shared" ref="O15:O18" si="8">O6/C6</f>
        <v>0.10522999369880277</v>
      </c>
      <c r="P15" s="6">
        <f t="shared" si="7"/>
        <v>3.8177215189873416E-2</v>
      </c>
      <c r="Q15" s="6">
        <f t="shared" si="7"/>
        <v>0.10109773371104816</v>
      </c>
      <c r="R15" s="6">
        <f t="shared" si="7"/>
        <v>6.5166569257744014E-2</v>
      </c>
    </row>
    <row r="16" spans="2:18" ht="15.75" x14ac:dyDescent="0.25">
      <c r="B16" s="1" t="s">
        <v>5</v>
      </c>
      <c r="C16" s="1">
        <v>2746</v>
      </c>
      <c r="D16" s="1">
        <v>20259</v>
      </c>
      <c r="E16" s="1">
        <v>26231</v>
      </c>
      <c r="F16" s="2">
        <v>49236</v>
      </c>
      <c r="H16" s="1" t="s">
        <v>5</v>
      </c>
      <c r="I16" s="1">
        <v>50632</v>
      </c>
      <c r="J16" s="1">
        <v>833649</v>
      </c>
      <c r="K16" s="1">
        <v>1864541</v>
      </c>
      <c r="L16" s="2">
        <f t="shared" si="6"/>
        <v>2748822</v>
      </c>
      <c r="N16" s="1" t="s">
        <v>5</v>
      </c>
      <c r="O16" s="6">
        <f t="shared" si="8"/>
        <v>7.7708006279434846E-2</v>
      </c>
      <c r="P16" s="6">
        <f t="shared" si="7"/>
        <v>0.23095151294203428</v>
      </c>
      <c r="Q16" s="6">
        <f t="shared" si="7"/>
        <v>2.9191352454192333E-2</v>
      </c>
      <c r="R16" s="6">
        <f t="shared" si="7"/>
        <v>0.1066010383655856</v>
      </c>
    </row>
    <row r="17" spans="2:18" ht="15.75" x14ac:dyDescent="0.25">
      <c r="B17" s="1" t="s">
        <v>6</v>
      </c>
      <c r="C17" s="1">
        <v>1867</v>
      </c>
      <c r="D17" s="1">
        <v>2527</v>
      </c>
      <c r="E17" s="1">
        <v>4188</v>
      </c>
      <c r="F17" s="2">
        <v>8582</v>
      </c>
      <c r="H17" s="1" t="s">
        <v>6</v>
      </c>
      <c r="I17" s="1">
        <v>33490</v>
      </c>
      <c r="J17" s="1">
        <v>113272</v>
      </c>
      <c r="K17" s="1">
        <v>286424</v>
      </c>
      <c r="L17" s="2">
        <f t="shared" si="6"/>
        <v>433186</v>
      </c>
      <c r="N17" s="1" t="s">
        <v>6</v>
      </c>
      <c r="O17" s="6">
        <f t="shared" si="8"/>
        <v>0.1756926952141058</v>
      </c>
      <c r="P17" s="6">
        <f t="shared" si="7"/>
        <v>-2.6579352850539292E-2</v>
      </c>
      <c r="Q17" s="6">
        <f t="shared" si="7"/>
        <v>0.14457502049740367</v>
      </c>
      <c r="R17" s="6">
        <f t="shared" si="7"/>
        <v>9.4224148922606152E-2</v>
      </c>
    </row>
    <row r="18" spans="2:18" ht="15.75" x14ac:dyDescent="0.25">
      <c r="C18" s="2">
        <f t="shared" ref="C18:E18" si="9">SUM(C14:C17)</f>
        <v>18446</v>
      </c>
      <c r="D18" s="2">
        <f t="shared" si="9"/>
        <v>43977</v>
      </c>
      <c r="E18" s="2">
        <f t="shared" si="9"/>
        <v>69498</v>
      </c>
      <c r="F18" s="2">
        <f t="shared" ref="F18" si="10">SUM(C18:E18)</f>
        <v>131921</v>
      </c>
      <c r="G18" s="2"/>
      <c r="H18" s="2"/>
      <c r="I18" s="2">
        <f t="shared" ref="I18:K18" si="11">SUM(I14:I17)</f>
        <v>329488</v>
      </c>
      <c r="J18" s="2">
        <f t="shared" si="11"/>
        <v>1883977</v>
      </c>
      <c r="K18" s="2">
        <f t="shared" si="11"/>
        <v>4994420</v>
      </c>
      <c r="L18" s="2">
        <f t="shared" si="6"/>
        <v>7207885</v>
      </c>
      <c r="N18" s="2" t="s">
        <v>11</v>
      </c>
      <c r="O18" s="6">
        <f t="shared" si="8"/>
        <v>7.5927240946086199E-3</v>
      </c>
      <c r="P18" s="6">
        <f t="shared" si="7"/>
        <v>0.16083306936965475</v>
      </c>
      <c r="Q18" s="6">
        <f t="shared" si="7"/>
        <v>3.1969708218872968E-2</v>
      </c>
      <c r="R18" s="6">
        <f t="shared" si="7"/>
        <v>6.7874951431161762E-2</v>
      </c>
    </row>
    <row r="21" spans="2:18" x14ac:dyDescent="0.25">
      <c r="B21" s="1" t="s">
        <v>12</v>
      </c>
      <c r="I21" s="7">
        <f>D7/F9</f>
        <v>0.13322432327418729</v>
      </c>
      <c r="K21" s="7">
        <f>J7/L9</f>
        <v>0.10038277751002128</v>
      </c>
    </row>
    <row r="22" spans="2:18" ht="26.25" x14ac:dyDescent="0.4">
      <c r="B22" s="1">
        <v>2356995</v>
      </c>
      <c r="O22" s="10">
        <f>C14/C5-1</f>
        <v>-4.0130324221233304E-2</v>
      </c>
    </row>
    <row r="23" spans="2:18" x14ac:dyDescent="0.25">
      <c r="I23" s="4">
        <f>F7/F9</f>
        <v>0.36016221991969954</v>
      </c>
      <c r="K23" s="4">
        <f>L7/L18</f>
        <v>0.3529918970682801</v>
      </c>
      <c r="O23" s="8"/>
    </row>
    <row r="24" spans="2:18" ht="26.25" x14ac:dyDescent="0.4">
      <c r="B24" s="1" t="s">
        <v>13</v>
      </c>
      <c r="O24" s="9">
        <f>C14/C5</f>
        <v>0.9598696757787667</v>
      </c>
    </row>
    <row r="25" spans="2:18" x14ac:dyDescent="0.25">
      <c r="B25" s="1">
        <v>26847</v>
      </c>
    </row>
    <row r="26" spans="2:18" x14ac:dyDescent="0.25">
      <c r="J26" s="4">
        <f>D7/E7</f>
        <v>0.64574096598265784</v>
      </c>
    </row>
    <row r="27" spans="2:18" x14ac:dyDescent="0.25">
      <c r="L27" s="7">
        <f>L9/B22</f>
        <v>2.8873714199648282</v>
      </c>
    </row>
    <row r="28" spans="2:18" x14ac:dyDescent="0.25">
      <c r="B28" s="1" t="s">
        <v>14</v>
      </c>
    </row>
    <row r="29" spans="2:18" x14ac:dyDescent="0.25">
      <c r="B29" s="1">
        <v>2412587</v>
      </c>
      <c r="L29" s="1">
        <f>L9/B25</f>
        <v>253.49275524267142</v>
      </c>
    </row>
    <row r="30" spans="2:18" x14ac:dyDescent="0.25">
      <c r="L30" s="1">
        <f>L18/B32</f>
        <v>280.5825450581961</v>
      </c>
    </row>
    <row r="31" spans="2:18" x14ac:dyDescent="0.25">
      <c r="B31" s="1" t="s">
        <v>13</v>
      </c>
    </row>
    <row r="32" spans="2:18" x14ac:dyDescent="0.25">
      <c r="B32" s="1">
        <v>25689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zoomScale="150" zoomScaleNormal="150" workbookViewId="0">
      <selection activeCell="F8" sqref="F8"/>
    </sheetView>
  </sheetViews>
  <sheetFormatPr defaultRowHeight="15" x14ac:dyDescent="0.25"/>
  <cols>
    <col min="2" max="2" width="5.140625" bestFit="1" customWidth="1"/>
    <col min="3" max="3" width="13" customWidth="1"/>
    <col min="4" max="4" width="10.140625" bestFit="1" customWidth="1"/>
    <col min="5" max="5" width="15.140625" customWidth="1"/>
    <col min="6" max="7" width="14.140625" bestFit="1" customWidth="1"/>
    <col min="8" max="8" width="10.5703125" customWidth="1"/>
    <col min="9" max="9" width="14.42578125" customWidth="1"/>
  </cols>
  <sheetData>
    <row r="1" spans="2:9" ht="75" x14ac:dyDescent="0.25">
      <c r="B1" t="s">
        <v>18</v>
      </c>
      <c r="C1" t="s">
        <v>17</v>
      </c>
      <c r="D1" t="s">
        <v>20</v>
      </c>
      <c r="E1" s="22" t="s">
        <v>21</v>
      </c>
      <c r="F1" s="22" t="s">
        <v>22</v>
      </c>
      <c r="G1" s="22" t="s">
        <v>23</v>
      </c>
      <c r="H1" s="22" t="s">
        <v>36</v>
      </c>
      <c r="I1" s="22" t="s">
        <v>37</v>
      </c>
    </row>
    <row r="2" spans="2:9" x14ac:dyDescent="0.25">
      <c r="B2">
        <v>2009</v>
      </c>
      <c r="C2" s="1">
        <v>16458</v>
      </c>
      <c r="D2" s="19"/>
      <c r="E2" s="28">
        <f t="shared" ref="E2:E13" si="0">C2/C$2*100</f>
        <v>100</v>
      </c>
      <c r="F2" s="21">
        <f t="shared" ref="F2:F4" si="1">C2/C$6*100</f>
        <v>62.485287976005168</v>
      </c>
      <c r="G2" s="21">
        <f t="shared" ref="G2:G4" si="2">C2/C$10*100</f>
        <v>61.619678759968558</v>
      </c>
      <c r="I2" s="27">
        <v>100</v>
      </c>
    </row>
    <row r="3" spans="2:9" x14ac:dyDescent="0.25">
      <c r="B3">
        <v>2010</v>
      </c>
      <c r="C3" s="1">
        <v>20259</v>
      </c>
      <c r="D3" s="20">
        <f>C3/C2</f>
        <v>1.2309515129420343</v>
      </c>
      <c r="E3" s="28">
        <f t="shared" si="0"/>
        <v>123.09515129420343</v>
      </c>
      <c r="F3" s="21">
        <f t="shared" si="1"/>
        <v>76.916359770682263</v>
      </c>
      <c r="G3" s="21">
        <f t="shared" si="2"/>
        <v>75.850836796585412</v>
      </c>
      <c r="H3">
        <f t="shared" ref="H3:H12" si="3">G3/G2</f>
        <v>1.2309515129420339</v>
      </c>
      <c r="I3" s="29" t="s">
        <v>38</v>
      </c>
    </row>
    <row r="4" spans="2:9" x14ac:dyDescent="0.25">
      <c r="B4">
        <v>2011</v>
      </c>
      <c r="C4" s="16">
        <v>22891</v>
      </c>
      <c r="D4" s="20">
        <f t="shared" ref="D4:D13" si="4">C4/C3</f>
        <v>1.1299175675008639</v>
      </c>
      <c r="E4" s="28">
        <f t="shared" si="0"/>
        <v>139.08737392149715</v>
      </c>
      <c r="F4" s="21">
        <f t="shared" si="1"/>
        <v>86.909146133110596</v>
      </c>
      <c r="G4" s="21">
        <f t="shared" si="2"/>
        <v>85.705193006102803</v>
      </c>
      <c r="H4">
        <f t="shared" si="3"/>
        <v>1.1299175675008639</v>
      </c>
      <c r="I4" s="27">
        <f>PRODUCT(D$2:D4)</f>
        <v>1.3908737392149717</v>
      </c>
    </row>
    <row r="5" spans="2:9" x14ac:dyDescent="0.25">
      <c r="B5">
        <v>2012</v>
      </c>
      <c r="C5" s="16">
        <v>24232</v>
      </c>
      <c r="D5" s="20">
        <f t="shared" si="4"/>
        <v>1.0585819754488663</v>
      </c>
      <c r="E5" s="28">
        <f t="shared" si="0"/>
        <v>147.23538704581358</v>
      </c>
      <c r="F5" s="21">
        <f t="shared" ref="F5:F13" si="5">C5/C$6*100</f>
        <v>92.000455598162418</v>
      </c>
      <c r="G5" s="21">
        <f t="shared" ref="G5:G13" si="6">C5/C$10*100</f>
        <v>90.725972518626691</v>
      </c>
      <c r="H5">
        <f t="shared" si="3"/>
        <v>1.0585819754488666</v>
      </c>
      <c r="I5" s="27">
        <f>PRODUCT(D$2:D5)</f>
        <v>1.472353870458136</v>
      </c>
    </row>
    <row r="6" spans="2:9" x14ac:dyDescent="0.25">
      <c r="B6">
        <v>2013</v>
      </c>
      <c r="C6" s="16">
        <v>26339</v>
      </c>
      <c r="D6" s="20">
        <f t="shared" si="4"/>
        <v>1.0869511389897657</v>
      </c>
      <c r="E6" s="28">
        <f t="shared" si="0"/>
        <v>160.03767164904605</v>
      </c>
      <c r="F6" s="21">
        <f t="shared" si="5"/>
        <v>100</v>
      </c>
      <c r="G6" s="21">
        <f t="shared" si="6"/>
        <v>98.61469916507545</v>
      </c>
      <c r="H6">
        <f t="shared" si="3"/>
        <v>1.0869511389897655</v>
      </c>
      <c r="I6" s="27">
        <f>PRODUCT(D$2:D6)</f>
        <v>1.600376716490461</v>
      </c>
    </row>
    <row r="7" spans="2:9" x14ac:dyDescent="0.25">
      <c r="B7">
        <v>2014</v>
      </c>
      <c r="C7" s="16">
        <v>25134</v>
      </c>
      <c r="D7" s="20">
        <f t="shared" si="4"/>
        <v>0.95425035119025015</v>
      </c>
      <c r="E7" s="28">
        <f t="shared" si="0"/>
        <v>152.71600437477215</v>
      </c>
      <c r="F7" s="21">
        <f t="shared" si="5"/>
        <v>95.425035119025011</v>
      </c>
      <c r="G7" s="21">
        <f t="shared" si="6"/>
        <v>94.10311131079412</v>
      </c>
      <c r="H7">
        <f t="shared" si="3"/>
        <v>0.95425035119025015</v>
      </c>
      <c r="I7" s="27">
        <f>PRODUCT(D$2:D7)</f>
        <v>1.5271600437477217</v>
      </c>
    </row>
    <row r="8" spans="2:9" x14ac:dyDescent="0.25">
      <c r="B8">
        <v>2015</v>
      </c>
      <c r="C8" s="16">
        <v>24865</v>
      </c>
      <c r="D8" s="20">
        <f t="shared" si="4"/>
        <v>0.98929736611760966</v>
      </c>
      <c r="E8" s="28">
        <f t="shared" si="0"/>
        <v>151.08154089196745</v>
      </c>
      <c r="F8" s="21">
        <f t="shared" si="5"/>
        <v>94.40373590493185</v>
      </c>
      <c r="G8" s="21">
        <f t="shared" si="6"/>
        <v>93.095960163240861</v>
      </c>
      <c r="H8">
        <f t="shared" si="3"/>
        <v>0.98929736611760966</v>
      </c>
      <c r="I8" s="27">
        <f>PRODUCT(D$2:D8)</f>
        <v>1.5108154089196746</v>
      </c>
    </row>
    <row r="9" spans="2:9" x14ac:dyDescent="0.25">
      <c r="B9">
        <v>2016</v>
      </c>
      <c r="C9" s="16">
        <v>25170</v>
      </c>
      <c r="D9" s="20">
        <f t="shared" si="4"/>
        <v>1.0122662376834908</v>
      </c>
      <c r="E9" s="28">
        <f t="shared" si="0"/>
        <v>152.93474298213633</v>
      </c>
      <c r="F9" s="21">
        <f t="shared" si="5"/>
        <v>95.561714567751238</v>
      </c>
      <c r="G9" s="21">
        <f t="shared" si="6"/>
        <v>94.237897337975966</v>
      </c>
      <c r="H9">
        <f t="shared" si="3"/>
        <v>1.0122662376834908</v>
      </c>
      <c r="I9" s="27">
        <f>PRODUCT(D$2:D9)</f>
        <v>1.5293474298213636</v>
      </c>
    </row>
    <row r="10" spans="2:9" x14ac:dyDescent="0.25">
      <c r="B10">
        <v>2017</v>
      </c>
      <c r="C10" s="16">
        <v>26709</v>
      </c>
      <c r="D10" s="20">
        <f t="shared" si="4"/>
        <v>1.0611442193087008</v>
      </c>
      <c r="E10" s="28">
        <f t="shared" si="0"/>
        <v>162.28581844695589</v>
      </c>
      <c r="F10" s="21">
        <f t="shared" si="5"/>
        <v>101.40476100079729</v>
      </c>
      <c r="G10" s="21">
        <f t="shared" si="6"/>
        <v>100</v>
      </c>
      <c r="H10">
        <f t="shared" si="3"/>
        <v>1.0611442193087008</v>
      </c>
      <c r="I10" s="27">
        <f>PRODUCT(D$2:D10)</f>
        <v>1.6228581844695591</v>
      </c>
    </row>
    <row r="11" spans="2:9" x14ac:dyDescent="0.25">
      <c r="B11">
        <v>2018</v>
      </c>
      <c r="C11" s="16">
        <v>25231</v>
      </c>
      <c r="D11" s="20">
        <f t="shared" si="4"/>
        <v>0.94466284772922982</v>
      </c>
      <c r="E11" s="28">
        <f t="shared" si="0"/>
        <v>153.30538340017011</v>
      </c>
      <c r="F11" s="21">
        <f t="shared" si="5"/>
        <v>95.793310300315127</v>
      </c>
      <c r="G11" s="21">
        <f t="shared" si="6"/>
        <v>94.466284772922975</v>
      </c>
      <c r="H11">
        <f t="shared" si="3"/>
        <v>0.9446628477292297</v>
      </c>
      <c r="I11" s="27">
        <f>PRODUCT(D$2:D11)</f>
        <v>1.5330538340017015</v>
      </c>
    </row>
    <row r="12" spans="2:9" x14ac:dyDescent="0.25">
      <c r="B12">
        <v>2019</v>
      </c>
      <c r="C12" s="16">
        <v>25420</v>
      </c>
      <c r="D12" s="20">
        <f t="shared" si="4"/>
        <v>1.0074907851452579</v>
      </c>
      <c r="E12" s="28">
        <f t="shared" si="0"/>
        <v>154.45376108883218</v>
      </c>
      <c r="F12" s="21">
        <f t="shared" si="5"/>
        <v>96.51087740612779</v>
      </c>
      <c r="G12" s="21">
        <f t="shared" si="6"/>
        <v>95.173911415627686</v>
      </c>
      <c r="H12">
        <f t="shared" si="3"/>
        <v>1.0074907851452579</v>
      </c>
      <c r="I12" s="27">
        <f>PRODUCT(D$2:D12)</f>
        <v>1.5445376108883222</v>
      </c>
    </row>
    <row r="13" spans="2:9" x14ac:dyDescent="0.25">
      <c r="B13">
        <v>2020</v>
      </c>
      <c r="C13" s="16">
        <v>24016</v>
      </c>
      <c r="D13" s="20">
        <f t="shared" si="4"/>
        <v>0.9447678992918962</v>
      </c>
      <c r="E13" s="28">
        <f t="shared" si="0"/>
        <v>145.92295540162837</v>
      </c>
      <c r="F13" s="21">
        <f t="shared" si="5"/>
        <v>91.180378905805085</v>
      </c>
      <c r="G13" s="21">
        <f t="shared" si="6"/>
        <v>89.917256355535585</v>
      </c>
      <c r="H13">
        <f t="shared" ref="H13" si="7">G13/G12</f>
        <v>0.9447678992918962</v>
      </c>
      <c r="I13" s="27">
        <f>PRODUCT(D$2:D13)</f>
        <v>1.4592295540162843</v>
      </c>
    </row>
    <row r="16" spans="2:9" ht="20.25" x14ac:dyDescent="0.35">
      <c r="D16" s="17" t="s">
        <v>19</v>
      </c>
      <c r="F16" s="18">
        <f>C11/C7</f>
        <v>1.0038593140765497</v>
      </c>
      <c r="G1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6"/>
  <sheetViews>
    <sheetView topLeftCell="B10" zoomScale="190" zoomScaleNormal="190" workbookViewId="0">
      <selection activeCell="C19" sqref="C19:C20"/>
    </sheetView>
  </sheetViews>
  <sheetFormatPr defaultRowHeight="15" x14ac:dyDescent="0.25"/>
  <sheetData>
    <row r="3" spans="3:7" x14ac:dyDescent="0.25">
      <c r="E3" t="s">
        <v>24</v>
      </c>
    </row>
    <row r="4" spans="3:7" x14ac:dyDescent="0.25">
      <c r="E4" t="s">
        <v>25</v>
      </c>
    </row>
    <row r="5" spans="3:7" x14ac:dyDescent="0.25">
      <c r="E5" t="s">
        <v>26</v>
      </c>
    </row>
    <row r="6" spans="3:7" x14ac:dyDescent="0.25">
      <c r="E6" t="s">
        <v>28</v>
      </c>
    </row>
    <row r="7" spans="3:7" x14ac:dyDescent="0.25">
      <c r="E7">
        <f>1.23*1.4</f>
        <v>1.722</v>
      </c>
    </row>
    <row r="8" spans="3:7" x14ac:dyDescent="0.25">
      <c r="E8" t="s">
        <v>27</v>
      </c>
    </row>
    <row r="10" spans="3:7" ht="15.75" thickBot="1" x14ac:dyDescent="0.3">
      <c r="C10" s="23" t="s">
        <v>29</v>
      </c>
      <c r="E10" s="23" t="s">
        <v>31</v>
      </c>
      <c r="G10" s="23" t="s">
        <v>31</v>
      </c>
    </row>
    <row r="11" spans="3:7" x14ac:dyDescent="0.25">
      <c r="C11" t="s">
        <v>30</v>
      </c>
      <c r="E11" s="24" t="s">
        <v>29</v>
      </c>
      <c r="G11" t="s">
        <v>30</v>
      </c>
    </row>
    <row r="13" spans="3:7" ht="15.75" thickBot="1" x14ac:dyDescent="0.3">
      <c r="C13" t="s">
        <v>32</v>
      </c>
      <c r="D13" s="25" t="s">
        <v>33</v>
      </c>
      <c r="E13" s="26"/>
      <c r="F13" s="25" t="s">
        <v>31</v>
      </c>
    </row>
    <row r="14" spans="3:7" x14ac:dyDescent="0.25">
      <c r="D14" s="26" t="s">
        <v>34</v>
      </c>
      <c r="E14" s="26"/>
      <c r="F14" s="26" t="s">
        <v>34</v>
      </c>
    </row>
    <row r="16" spans="3:7" x14ac:dyDescent="0.25">
      <c r="C16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zoomScale="160" zoomScaleNormal="160" workbookViewId="0">
      <selection activeCell="B10" sqref="B10"/>
    </sheetView>
  </sheetViews>
  <sheetFormatPr defaultRowHeight="15" x14ac:dyDescent="0.25"/>
  <cols>
    <col min="2" max="2" width="5" style="26" bestFit="1" customWidth="1"/>
    <col min="3" max="3" width="2.140625" style="26" customWidth="1"/>
    <col min="4" max="4" width="5" style="26" bestFit="1" customWidth="1"/>
    <col min="5" max="5" width="2.140625" style="26" customWidth="1"/>
    <col min="6" max="6" width="5" style="26" bestFit="1" customWidth="1"/>
    <col min="7" max="7" width="2.140625" style="26" customWidth="1"/>
    <col min="8" max="8" width="5" style="26" bestFit="1" customWidth="1"/>
    <col min="9" max="9" width="2.140625" style="26" customWidth="1"/>
    <col min="10" max="10" width="5" style="26" bestFit="1" customWidth="1"/>
    <col min="11" max="11" width="2.140625" style="26" customWidth="1"/>
    <col min="12" max="12" width="5" style="26" bestFit="1" customWidth="1"/>
    <col min="13" max="13" width="2.140625" style="26" customWidth="1"/>
    <col min="14" max="14" width="5" style="26" bestFit="1" customWidth="1"/>
  </cols>
  <sheetData>
    <row r="1" spans="2:14" ht="4.5" customHeight="1" x14ac:dyDescent="0.25">
      <c r="B1" s="26">
        <v>2009</v>
      </c>
      <c r="D1" s="26">
        <f>B1+1</f>
        <v>2010</v>
      </c>
      <c r="F1" s="26">
        <f>D1+1</f>
        <v>2011</v>
      </c>
      <c r="H1" s="26">
        <f>F1+1</f>
        <v>2012</v>
      </c>
      <c r="J1" s="26">
        <f>H1+1</f>
        <v>2013</v>
      </c>
      <c r="L1" s="26">
        <f>J1+1</f>
        <v>2014</v>
      </c>
      <c r="N1" s="26">
        <f>L1+1</f>
        <v>2015</v>
      </c>
    </row>
    <row r="3" spans="2:14" ht="15.75" thickBot="1" x14ac:dyDescent="0.3">
      <c r="D3" s="25" t="str">
        <f>CONCATENATE("X",D1)</f>
        <v>X2010</v>
      </c>
      <c r="F3" s="25" t="str">
        <f>CONCATENATE("X",F1)</f>
        <v>X2011</v>
      </c>
      <c r="H3" s="25" t="str">
        <f>CONCATENATE("X",H1)</f>
        <v>X2012</v>
      </c>
      <c r="J3" s="25" t="str">
        <f>CONCATENATE("X",J1)</f>
        <v>X2013</v>
      </c>
      <c r="L3" s="25" t="str">
        <f>CONCATENATE("X",L1)</f>
        <v>X2014</v>
      </c>
      <c r="N3" s="25" t="str">
        <f>CONCATENATE("X",N1)</f>
        <v>X2015</v>
      </c>
    </row>
    <row r="4" spans="2:14" x14ac:dyDescent="0.25">
      <c r="D4" s="26" t="str">
        <f>CONCATENATE("X",D1-1)</f>
        <v>X2009</v>
      </c>
      <c r="F4" s="26" t="str">
        <f>CONCATENATE("X",F1-1)</f>
        <v>X2010</v>
      </c>
      <c r="H4" s="26" t="str">
        <f>CONCATENATE("X",H1-1)</f>
        <v>X2011</v>
      </c>
      <c r="J4" s="26" t="str">
        <f>CONCATENATE("X",J1-1)</f>
        <v>X2012</v>
      </c>
      <c r="L4" s="26" t="str">
        <f>CONCATENATE("X",L1-1)</f>
        <v>X2013</v>
      </c>
      <c r="N4" s="26" t="str">
        <f>CONCATENATE("X",N1-1)</f>
        <v>X2014</v>
      </c>
    </row>
    <row r="6" spans="2:14" x14ac:dyDescent="0.25">
      <c r="B6" s="30" t="s">
        <v>39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4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</sheetData>
  <mergeCells count="1">
    <mergeCell ref="B6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2018-03-15T10:40:32Z</dcterms:created>
  <dcterms:modified xsi:type="dcterms:W3CDTF">2018-03-19T15:24:17Z</dcterms:modified>
</cp:coreProperties>
</file>