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30famiglie" sheetId="4" r:id="rId1"/>
    <sheet name="Foglio1" sheetId="1" r:id="rId2"/>
    <sheet name="Foglio2" sheetId="2" r:id="rId3"/>
    <sheet name="Foglio3" sheetId="3" r:id="rId4"/>
  </sheets>
  <calcPr calcId="145621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  <c r="O30" i="1"/>
  <c r="L31" i="1"/>
  <c r="K31" i="1"/>
  <c r="L29" i="1"/>
  <c r="M3" i="1"/>
  <c r="M7" i="1"/>
  <c r="M11" i="1"/>
  <c r="M15" i="1"/>
  <c r="M19" i="1"/>
  <c r="M23" i="1"/>
  <c r="L27" i="1"/>
  <c r="N2" i="1" s="1"/>
  <c r="K27" i="1"/>
  <c r="M4" i="1" s="1"/>
  <c r="M25" i="1" l="1"/>
  <c r="M21" i="1"/>
  <c r="M17" i="1"/>
  <c r="M13" i="1"/>
  <c r="M9" i="1"/>
  <c r="M5" i="1"/>
  <c r="O2" i="1"/>
  <c r="M2" i="1"/>
  <c r="M24" i="1"/>
  <c r="M22" i="1"/>
  <c r="M20" i="1"/>
  <c r="M18" i="1"/>
  <c r="M16" i="1"/>
  <c r="M14" i="1"/>
  <c r="M12" i="1"/>
  <c r="M10" i="1"/>
  <c r="M8" i="1"/>
  <c r="M6" i="1"/>
  <c r="N20" i="1"/>
  <c r="O20" i="1" s="1"/>
  <c r="N25" i="1"/>
  <c r="N23" i="1"/>
  <c r="O23" i="1" s="1"/>
  <c r="N21" i="1"/>
  <c r="O21" i="1" s="1"/>
  <c r="N19" i="1"/>
  <c r="O19" i="1" s="1"/>
  <c r="N17" i="1"/>
  <c r="N15" i="1"/>
  <c r="O15" i="1" s="1"/>
  <c r="N13" i="1"/>
  <c r="O13" i="1" s="1"/>
  <c r="N11" i="1"/>
  <c r="O11" i="1" s="1"/>
  <c r="N9" i="1"/>
  <c r="N7" i="1"/>
  <c r="O7" i="1" s="1"/>
  <c r="N5" i="1"/>
  <c r="O5" i="1" s="1"/>
  <c r="N3" i="1"/>
  <c r="O3" i="1" s="1"/>
  <c r="N24" i="1"/>
  <c r="N22" i="1"/>
  <c r="O22" i="1" s="1"/>
  <c r="N18" i="1"/>
  <c r="O18" i="1" s="1"/>
  <c r="N16" i="1"/>
  <c r="O16" i="1" s="1"/>
  <c r="N14" i="1"/>
  <c r="O14" i="1" s="1"/>
  <c r="N12" i="1"/>
  <c r="O12" i="1" s="1"/>
  <c r="N10" i="1"/>
  <c r="O10" i="1" s="1"/>
  <c r="N8" i="1"/>
  <c r="O8" i="1" s="1"/>
  <c r="N6" i="1"/>
  <c r="O6" i="1" s="1"/>
  <c r="N4" i="1"/>
  <c r="O4" i="1" s="1"/>
  <c r="O9" i="1" l="1"/>
  <c r="O17" i="1"/>
  <c r="O25" i="1"/>
  <c r="O24" i="1"/>
  <c r="O27" i="1" l="1"/>
  <c r="O29" i="1" s="1"/>
</calcChain>
</file>

<file path=xl/comments1.xml><?xml version="1.0" encoding="utf-8"?>
<comments xmlns="http://schemas.openxmlformats.org/spreadsheetml/2006/main">
  <authors>
    <author>Csiaf-Novoli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=CASUALE.TRA(500;7000)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 xml:space="preserve">numeri casuali estratti da normali iid con media 0 e dev standard 450
=INV.NORM(CASUALE();0;450)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Csiaf-Novoli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=CASUALE.TRA(500;7000)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 xml:space="preserve">numeri casuali estratti da normali iid con media 0 e dev standard 450
=INV.NORM(CASUALE();0;450)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<sst xmlns="http://schemas.openxmlformats.org/spreadsheetml/2006/main" count="15" uniqueCount="12">
  <si>
    <t>età</t>
  </si>
  <si>
    <t>altezza</t>
  </si>
  <si>
    <t xml:space="preserve">reddito </t>
  </si>
  <si>
    <t>prezzo della stanza</t>
  </si>
  <si>
    <t>numero di prenotazioni</t>
  </si>
  <si>
    <t>spesa per vacanze</t>
  </si>
  <si>
    <t>mq dell'abitazione principale</t>
  </si>
  <si>
    <t>scarti dalla media di spesa</t>
  </si>
  <si>
    <t>scarti dalla media di mq</t>
  </si>
  <si>
    <t>spesa alfa beta</t>
  </si>
  <si>
    <t>epsilon i</t>
  </si>
  <si>
    <t>spesa 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</si>
</sst>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0" fontId="0" fillId="2" borderId="0" xfId="0" applyFill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'30famiglie'!$E$1</c:f>
              <c:strCache>
                <c:ptCount val="1"/>
                <c:pt idx="0">
                  <c:v>spesa oss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2528696412948381"/>
                  <c:y val="-2.8136847477398658E-2"/>
                </c:manualLayout>
              </c:layout>
              <c:numFmt formatCode="General" sourceLinked="0"/>
            </c:trendlineLbl>
          </c:trendline>
          <c:xVal>
            <c:numRef>
              <c:f>'30famiglie'!$B$2:$B$31</c:f>
              <c:numCache>
                <c:formatCode>General</c:formatCode>
                <c:ptCount val="30"/>
                <c:pt idx="0">
                  <c:v>3089</c:v>
                </c:pt>
                <c:pt idx="1">
                  <c:v>4128</c:v>
                </c:pt>
                <c:pt idx="2">
                  <c:v>4357</c:v>
                </c:pt>
                <c:pt idx="3">
                  <c:v>6961</c:v>
                </c:pt>
                <c:pt idx="4">
                  <c:v>4074</c:v>
                </c:pt>
                <c:pt idx="5">
                  <c:v>4375</c:v>
                </c:pt>
                <c:pt idx="6">
                  <c:v>5832</c:v>
                </c:pt>
                <c:pt idx="7">
                  <c:v>1886</c:v>
                </c:pt>
                <c:pt idx="8">
                  <c:v>4883</c:v>
                </c:pt>
                <c:pt idx="9">
                  <c:v>2120</c:v>
                </c:pt>
                <c:pt idx="10">
                  <c:v>5445</c:v>
                </c:pt>
                <c:pt idx="11">
                  <c:v>1685</c:v>
                </c:pt>
                <c:pt idx="12">
                  <c:v>6151</c:v>
                </c:pt>
                <c:pt idx="13">
                  <c:v>3058</c:v>
                </c:pt>
                <c:pt idx="14">
                  <c:v>2613</c:v>
                </c:pt>
                <c:pt idx="15">
                  <c:v>6055</c:v>
                </c:pt>
                <c:pt idx="16">
                  <c:v>3526</c:v>
                </c:pt>
                <c:pt idx="17">
                  <c:v>3959</c:v>
                </c:pt>
                <c:pt idx="18">
                  <c:v>2241</c:v>
                </c:pt>
                <c:pt idx="19">
                  <c:v>1557</c:v>
                </c:pt>
                <c:pt idx="20">
                  <c:v>4277</c:v>
                </c:pt>
                <c:pt idx="21">
                  <c:v>557</c:v>
                </c:pt>
                <c:pt idx="22">
                  <c:v>3858</c:v>
                </c:pt>
                <c:pt idx="23">
                  <c:v>1625</c:v>
                </c:pt>
                <c:pt idx="24">
                  <c:v>6293</c:v>
                </c:pt>
                <c:pt idx="25">
                  <c:v>4570</c:v>
                </c:pt>
                <c:pt idx="26">
                  <c:v>5457</c:v>
                </c:pt>
                <c:pt idx="27">
                  <c:v>5858</c:v>
                </c:pt>
                <c:pt idx="28">
                  <c:v>1184</c:v>
                </c:pt>
                <c:pt idx="29">
                  <c:v>3973</c:v>
                </c:pt>
              </c:numCache>
            </c:numRef>
          </c:xVal>
          <c:yVal>
            <c:numRef>
              <c:f>'30famiglie'!$E$2:$E$31</c:f>
              <c:numCache>
                <c:formatCode>General</c:formatCode>
                <c:ptCount val="30"/>
                <c:pt idx="0">
                  <c:v>2583.2085376984041</c:v>
                </c:pt>
                <c:pt idx="1">
                  <c:v>3147.6215231203278</c:v>
                </c:pt>
                <c:pt idx="2">
                  <c:v>3726.8730899937345</c:v>
                </c:pt>
                <c:pt idx="3">
                  <c:v>5126.6893935902008</c:v>
                </c:pt>
                <c:pt idx="4">
                  <c:v>2795.8300872376349</c:v>
                </c:pt>
                <c:pt idx="5">
                  <c:v>3350.927907688947</c:v>
                </c:pt>
                <c:pt idx="6">
                  <c:v>4501.5102046246466</c:v>
                </c:pt>
                <c:pt idx="7">
                  <c:v>1958.0665730850021</c:v>
                </c:pt>
                <c:pt idx="8">
                  <c:v>4314.2360408679124</c:v>
                </c:pt>
                <c:pt idx="9">
                  <c:v>1974.305138663166</c:v>
                </c:pt>
                <c:pt idx="10">
                  <c:v>4362.0276587710141</c:v>
                </c:pt>
                <c:pt idx="11">
                  <c:v>1887.0864522500849</c:v>
                </c:pt>
                <c:pt idx="12">
                  <c:v>4893.6451541423494</c:v>
                </c:pt>
                <c:pt idx="13">
                  <c:v>2307.871216889363</c:v>
                </c:pt>
                <c:pt idx="14">
                  <c:v>1913.4622085780052</c:v>
                </c:pt>
                <c:pt idx="15">
                  <c:v>3878.5016545385383</c:v>
                </c:pt>
                <c:pt idx="16">
                  <c:v>3199.9492751859834</c:v>
                </c:pt>
                <c:pt idx="17">
                  <c:v>3423.9623391352548</c:v>
                </c:pt>
                <c:pt idx="18">
                  <c:v>2348.7152109169265</c:v>
                </c:pt>
                <c:pt idx="19">
                  <c:v>1517.7701871284337</c:v>
                </c:pt>
                <c:pt idx="20">
                  <c:v>3540.3103872298684</c:v>
                </c:pt>
                <c:pt idx="21">
                  <c:v>1867.6883323055758</c:v>
                </c:pt>
                <c:pt idx="22">
                  <c:v>2703.1998549226737</c:v>
                </c:pt>
                <c:pt idx="23">
                  <c:v>1923.5663787263195</c:v>
                </c:pt>
                <c:pt idx="24">
                  <c:v>5132.5270465741596</c:v>
                </c:pt>
                <c:pt idx="25">
                  <c:v>3826.5203204104023</c:v>
                </c:pt>
                <c:pt idx="26">
                  <c:v>4253.0488028646832</c:v>
                </c:pt>
                <c:pt idx="27">
                  <c:v>5316.6379593617194</c:v>
                </c:pt>
                <c:pt idx="28">
                  <c:v>869.14633421507801</c:v>
                </c:pt>
                <c:pt idx="29">
                  <c:v>3089.9397847063869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69728"/>
        <c:axId val="88969152"/>
      </c:scatterChart>
      <c:valAx>
        <c:axId val="889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969152"/>
        <c:crosses val="autoZero"/>
        <c:crossBetween val="midCat"/>
      </c:valAx>
      <c:valAx>
        <c:axId val="8896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69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Foglio1!$L$1</c:f>
              <c:strCache>
                <c:ptCount val="1"/>
                <c:pt idx="0">
                  <c:v>mq dell'abitazione principale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Foglio1!$K$2:$K$25</c:f>
              <c:numCache>
                <c:formatCode>General</c:formatCode>
                <c:ptCount val="24"/>
                <c:pt idx="0">
                  <c:v>2503</c:v>
                </c:pt>
                <c:pt idx="1">
                  <c:v>6111</c:v>
                </c:pt>
                <c:pt idx="2">
                  <c:v>3325</c:v>
                </c:pt>
                <c:pt idx="3">
                  <c:v>6535</c:v>
                </c:pt>
                <c:pt idx="4">
                  <c:v>17481</c:v>
                </c:pt>
                <c:pt idx="5">
                  <c:v>14062</c:v>
                </c:pt>
                <c:pt idx="6">
                  <c:v>9725</c:v>
                </c:pt>
                <c:pt idx="7">
                  <c:v>7421</c:v>
                </c:pt>
                <c:pt idx="8">
                  <c:v>14841</c:v>
                </c:pt>
                <c:pt idx="9">
                  <c:v>2476</c:v>
                </c:pt>
                <c:pt idx="10">
                  <c:v>19074</c:v>
                </c:pt>
                <c:pt idx="11">
                  <c:v>1852</c:v>
                </c:pt>
                <c:pt idx="12">
                  <c:v>5040</c:v>
                </c:pt>
                <c:pt idx="13">
                  <c:v>3184</c:v>
                </c:pt>
                <c:pt idx="14">
                  <c:v>1480</c:v>
                </c:pt>
                <c:pt idx="15">
                  <c:v>7971</c:v>
                </c:pt>
                <c:pt idx="16">
                  <c:v>10461</c:v>
                </c:pt>
                <c:pt idx="17">
                  <c:v>3968</c:v>
                </c:pt>
                <c:pt idx="18">
                  <c:v>14844</c:v>
                </c:pt>
                <c:pt idx="19">
                  <c:v>12357</c:v>
                </c:pt>
                <c:pt idx="20">
                  <c:v>1041</c:v>
                </c:pt>
                <c:pt idx="21">
                  <c:v>9125</c:v>
                </c:pt>
                <c:pt idx="22">
                  <c:v>1826</c:v>
                </c:pt>
                <c:pt idx="23">
                  <c:v>10984</c:v>
                </c:pt>
              </c:numCache>
            </c:numRef>
          </c:xVal>
          <c:yVal>
            <c:numRef>
              <c:f>Foglio1!$L$2:$L$25</c:f>
              <c:numCache>
                <c:formatCode>0</c:formatCode>
                <c:ptCount val="24"/>
                <c:pt idx="0">
                  <c:v>85.765299999999996</c:v>
                </c:pt>
                <c:pt idx="1">
                  <c:v>163.1661</c:v>
                </c:pt>
                <c:pt idx="2">
                  <c:v>154.95749999999998</c:v>
                </c:pt>
                <c:pt idx="3">
                  <c:v>145.32850000000002</c:v>
                </c:pt>
                <c:pt idx="4">
                  <c:v>193.15309999999999</c:v>
                </c:pt>
                <c:pt idx="5">
                  <c:v>189.71620000000001</c:v>
                </c:pt>
                <c:pt idx="6">
                  <c:v>194.5975</c:v>
                </c:pt>
                <c:pt idx="7">
                  <c:v>176.84710000000001</c:v>
                </c:pt>
                <c:pt idx="8">
                  <c:v>208.6891</c:v>
                </c:pt>
                <c:pt idx="9">
                  <c:v>77.627600000000001</c:v>
                </c:pt>
                <c:pt idx="10">
                  <c:v>239.2774</c:v>
                </c:pt>
                <c:pt idx="11">
                  <c:v>80.4452</c:v>
                </c:pt>
                <c:pt idx="12">
                  <c:v>85.704000000000008</c:v>
                </c:pt>
                <c:pt idx="13">
                  <c:v>124.2384</c:v>
                </c:pt>
                <c:pt idx="14">
                  <c:v>127.548</c:v>
                </c:pt>
                <c:pt idx="15">
                  <c:v>149.65210000000002</c:v>
                </c:pt>
                <c:pt idx="16">
                  <c:v>122.3511</c:v>
                </c:pt>
                <c:pt idx="17">
                  <c:v>108.2368</c:v>
                </c:pt>
                <c:pt idx="18">
                  <c:v>177.70440000000002</c:v>
                </c:pt>
                <c:pt idx="19">
                  <c:v>200.02070000000001</c:v>
                </c:pt>
                <c:pt idx="20">
                  <c:v>117.3091</c:v>
                </c:pt>
                <c:pt idx="21">
                  <c:v>137.53749999999999</c:v>
                </c:pt>
                <c:pt idx="22">
                  <c:v>147.3126</c:v>
                </c:pt>
                <c:pt idx="23">
                  <c:v>128.01840000000001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62848"/>
        <c:axId val="41711808"/>
      </c:scatterChart>
      <c:valAx>
        <c:axId val="418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711808"/>
        <c:crosses val="autoZero"/>
        <c:crossBetween val="midCat"/>
      </c:valAx>
      <c:valAx>
        <c:axId val="417118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41862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Foglio1!$F$1</c:f>
              <c:strCache>
                <c:ptCount val="1"/>
                <c:pt idx="0">
                  <c:v>spesa alfa beta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Foglio1!$E$2:$E$31</c:f>
              <c:numCache>
                <c:formatCode>General</c:formatCode>
                <c:ptCount val="30"/>
                <c:pt idx="0">
                  <c:v>3089</c:v>
                </c:pt>
                <c:pt idx="1">
                  <c:v>4128</c:v>
                </c:pt>
                <c:pt idx="2">
                  <c:v>4357</c:v>
                </c:pt>
                <c:pt idx="3">
                  <c:v>6961</c:v>
                </c:pt>
                <c:pt idx="4">
                  <c:v>4074</c:v>
                </c:pt>
                <c:pt idx="5">
                  <c:v>4375</c:v>
                </c:pt>
                <c:pt idx="6">
                  <c:v>5832</c:v>
                </c:pt>
                <c:pt idx="7">
                  <c:v>1886</c:v>
                </c:pt>
                <c:pt idx="8">
                  <c:v>4883</c:v>
                </c:pt>
                <c:pt idx="9">
                  <c:v>2120</c:v>
                </c:pt>
                <c:pt idx="10">
                  <c:v>5445</c:v>
                </c:pt>
                <c:pt idx="11">
                  <c:v>1685</c:v>
                </c:pt>
                <c:pt idx="12">
                  <c:v>6151</c:v>
                </c:pt>
                <c:pt idx="13">
                  <c:v>3058</c:v>
                </c:pt>
                <c:pt idx="14">
                  <c:v>2613</c:v>
                </c:pt>
                <c:pt idx="15">
                  <c:v>6055</c:v>
                </c:pt>
                <c:pt idx="16">
                  <c:v>3526</c:v>
                </c:pt>
                <c:pt idx="17">
                  <c:v>3959</c:v>
                </c:pt>
                <c:pt idx="18">
                  <c:v>2241</c:v>
                </c:pt>
                <c:pt idx="19">
                  <c:v>1557</c:v>
                </c:pt>
                <c:pt idx="20">
                  <c:v>4277</c:v>
                </c:pt>
                <c:pt idx="21">
                  <c:v>557</c:v>
                </c:pt>
                <c:pt idx="22">
                  <c:v>3858</c:v>
                </c:pt>
                <c:pt idx="23">
                  <c:v>1625</c:v>
                </c:pt>
                <c:pt idx="24">
                  <c:v>6293</c:v>
                </c:pt>
                <c:pt idx="25">
                  <c:v>4570</c:v>
                </c:pt>
                <c:pt idx="26">
                  <c:v>5457</c:v>
                </c:pt>
                <c:pt idx="27">
                  <c:v>5858</c:v>
                </c:pt>
                <c:pt idx="28">
                  <c:v>1184</c:v>
                </c:pt>
                <c:pt idx="29">
                  <c:v>3973</c:v>
                </c:pt>
              </c:numCache>
            </c:numRef>
          </c:xVal>
          <c:yVal>
            <c:numRef>
              <c:f>Foglio1!$F$2:$F$31</c:f>
              <c:numCache>
                <c:formatCode>General</c:formatCode>
                <c:ptCount val="30"/>
                <c:pt idx="0">
                  <c:v>2762.2999999999997</c:v>
                </c:pt>
                <c:pt idx="1">
                  <c:v>3489.6</c:v>
                </c:pt>
                <c:pt idx="2">
                  <c:v>3649.8999999999996</c:v>
                </c:pt>
                <c:pt idx="3">
                  <c:v>5472.7</c:v>
                </c:pt>
                <c:pt idx="4">
                  <c:v>3451.7999999999997</c:v>
                </c:pt>
                <c:pt idx="5">
                  <c:v>3662.5</c:v>
                </c:pt>
                <c:pt idx="6">
                  <c:v>4682.3999999999996</c:v>
                </c:pt>
                <c:pt idx="7">
                  <c:v>1920.1999999999998</c:v>
                </c:pt>
                <c:pt idx="8">
                  <c:v>4018.1</c:v>
                </c:pt>
                <c:pt idx="9">
                  <c:v>2084</c:v>
                </c:pt>
                <c:pt idx="10">
                  <c:v>4411.5</c:v>
                </c:pt>
                <c:pt idx="11">
                  <c:v>1779.5</c:v>
                </c:pt>
                <c:pt idx="12">
                  <c:v>4905.7</c:v>
                </c:pt>
                <c:pt idx="13">
                  <c:v>2740.6</c:v>
                </c:pt>
                <c:pt idx="14">
                  <c:v>2429.1</c:v>
                </c:pt>
                <c:pt idx="15">
                  <c:v>4838.5</c:v>
                </c:pt>
                <c:pt idx="16">
                  <c:v>3068.2</c:v>
                </c:pt>
                <c:pt idx="17">
                  <c:v>3371.2999999999997</c:v>
                </c:pt>
                <c:pt idx="18">
                  <c:v>2168.6999999999998</c:v>
                </c:pt>
                <c:pt idx="19">
                  <c:v>1689.8999999999999</c:v>
                </c:pt>
                <c:pt idx="20">
                  <c:v>3593.8999999999996</c:v>
                </c:pt>
                <c:pt idx="21">
                  <c:v>989.9</c:v>
                </c:pt>
                <c:pt idx="22">
                  <c:v>3300.6</c:v>
                </c:pt>
                <c:pt idx="23">
                  <c:v>1737.5</c:v>
                </c:pt>
                <c:pt idx="24">
                  <c:v>5005.0999999999995</c:v>
                </c:pt>
                <c:pt idx="25">
                  <c:v>3799</c:v>
                </c:pt>
                <c:pt idx="26">
                  <c:v>4419.8999999999996</c:v>
                </c:pt>
                <c:pt idx="27">
                  <c:v>4700.5999999999995</c:v>
                </c:pt>
                <c:pt idx="28">
                  <c:v>1428.8</c:v>
                </c:pt>
                <c:pt idx="29">
                  <c:v>3381.1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08128"/>
        <c:axId val="109207552"/>
      </c:scatterChart>
      <c:valAx>
        <c:axId val="1092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207552"/>
        <c:crosses val="autoZero"/>
        <c:crossBetween val="midCat"/>
      </c:valAx>
      <c:valAx>
        <c:axId val="10920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208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290763</xdr:colOff>
      <xdr:row>2</xdr:row>
      <xdr:rowOff>174959</xdr:rowOff>
    </xdr:from>
    <xdr:to>
      <xdr:col>8</xdr:col>
      <xdr:colOff>15039</xdr:colOff>
      <xdr:row>17</xdr:row>
      <xdr:rowOff>60659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8</xdr:row>
      <xdr:rowOff>142875</xdr:rowOff>
    </xdr:from>
    <xdr:to>
      <xdr:col>17</xdr:col>
      <xdr:colOff>581025</xdr:colOff>
      <xdr:row>27</xdr:row>
      <xdr:rowOff>42862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413085</xdr:colOff>
      <xdr:row>0</xdr:row>
      <xdr:rowOff>719890</xdr:rowOff>
    </xdr:from>
    <xdr:to>
      <xdr:col>13</xdr:col>
      <xdr:colOff>62665</xdr:colOff>
      <xdr:row>20</xdr:row>
      <xdr:rowOff>162677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tabSelected="1" zoomScale="190" zoomScaleNormal="190" workbookViewId="0">
      <selection activeCell="G2" sqref="G2"/>
    </sheetView>
  </sheetViews>
  <sheetFormatPr defaultRowHeight="15" x14ac:dyDescent="0.25"/>
  <cols>
    <col min="2" max="2" width="9.140625" style="7"/>
    <col min="3" max="3" width="14.28515625" style="8" bestFit="1" customWidth="1"/>
    <col min="4" max="4" width="12.5703125" style="8" customWidth="1"/>
  </cols>
  <sheetData>
    <row r="1" spans="1:5" x14ac:dyDescent="0.25">
      <c r="B1" s="7" t="s">
        <v>2</v>
      </c>
      <c r="C1" s="8" t="s">
        <v>9</v>
      </c>
      <c r="D1" s="8" t="s">
        <v>10</v>
      </c>
      <c r="E1" s="7" t="s">
        <v>11</v>
      </c>
    </row>
    <row r="2" spans="1:5" x14ac:dyDescent="0.25">
      <c r="A2">
        <v>1</v>
      </c>
      <c r="B2" s="7">
        <v>3089</v>
      </c>
      <c r="C2" s="8">
        <f>600+0.7*B2</f>
        <v>2762.2999999999997</v>
      </c>
      <c r="D2" s="8">
        <v>-179.09146230159561</v>
      </c>
      <c r="E2" s="7">
        <f>C2+D2</f>
        <v>2583.2085376984041</v>
      </c>
    </row>
    <row r="3" spans="1:5" x14ac:dyDescent="0.25">
      <c r="A3">
        <v>2</v>
      </c>
      <c r="B3" s="7">
        <v>4128</v>
      </c>
      <c r="C3" s="8">
        <f t="shared" ref="C3:C31" si="0">600+0.7*B3</f>
        <v>3489.6</v>
      </c>
      <c r="D3" s="8">
        <v>-341.97847687967231</v>
      </c>
      <c r="E3" s="7">
        <f t="shared" ref="E3:E31" si="1">C3+D3</f>
        <v>3147.6215231203278</v>
      </c>
    </row>
    <row r="4" spans="1:5" x14ac:dyDescent="0.25">
      <c r="A4">
        <v>3</v>
      </c>
      <c r="B4" s="7">
        <v>4357</v>
      </c>
      <c r="C4" s="8">
        <f t="shared" si="0"/>
        <v>3649.8999999999996</v>
      </c>
      <c r="D4" s="8">
        <v>76.973089993734945</v>
      </c>
      <c r="E4" s="7">
        <f t="shared" si="1"/>
        <v>3726.8730899937345</v>
      </c>
    </row>
    <row r="5" spans="1:5" x14ac:dyDescent="0.25">
      <c r="A5">
        <v>4</v>
      </c>
      <c r="B5" s="7">
        <v>6961</v>
      </c>
      <c r="C5" s="8">
        <f t="shared" si="0"/>
        <v>5472.7</v>
      </c>
      <c r="D5" s="8">
        <v>-346.01060640979898</v>
      </c>
      <c r="E5" s="7">
        <f t="shared" si="1"/>
        <v>5126.6893935902008</v>
      </c>
    </row>
    <row r="6" spans="1:5" x14ac:dyDescent="0.25">
      <c r="A6">
        <v>5</v>
      </c>
      <c r="B6" s="7">
        <v>4074</v>
      </c>
      <c r="C6" s="8">
        <f t="shared" si="0"/>
        <v>3451.7999999999997</v>
      </c>
      <c r="D6" s="8">
        <v>-655.96991276236463</v>
      </c>
      <c r="E6" s="7">
        <f t="shared" si="1"/>
        <v>2795.8300872376349</v>
      </c>
    </row>
    <row r="7" spans="1:5" x14ac:dyDescent="0.25">
      <c r="A7">
        <v>6</v>
      </c>
      <c r="B7" s="7">
        <v>4375</v>
      </c>
      <c r="C7" s="8">
        <f t="shared" si="0"/>
        <v>3662.5</v>
      </c>
      <c r="D7" s="8">
        <v>-311.57209231105298</v>
      </c>
      <c r="E7" s="7">
        <f t="shared" si="1"/>
        <v>3350.927907688947</v>
      </c>
    </row>
    <row r="8" spans="1:5" x14ac:dyDescent="0.25">
      <c r="A8">
        <v>7</v>
      </c>
      <c r="B8" s="7">
        <v>5832</v>
      </c>
      <c r="C8" s="8">
        <f t="shared" si="0"/>
        <v>4682.3999999999996</v>
      </c>
      <c r="D8" s="8">
        <v>-180.8897953753534</v>
      </c>
      <c r="E8" s="7">
        <f t="shared" si="1"/>
        <v>4501.5102046246466</v>
      </c>
    </row>
    <row r="9" spans="1:5" x14ac:dyDescent="0.25">
      <c r="A9">
        <v>8</v>
      </c>
      <c r="B9" s="7">
        <v>1886</v>
      </c>
      <c r="C9" s="8">
        <f t="shared" si="0"/>
        <v>1920.1999999999998</v>
      </c>
      <c r="D9" s="8">
        <v>37.866573085002216</v>
      </c>
      <c r="E9" s="7">
        <f t="shared" si="1"/>
        <v>1958.0665730850021</v>
      </c>
    </row>
    <row r="10" spans="1:5" x14ac:dyDescent="0.25">
      <c r="A10">
        <v>9</v>
      </c>
      <c r="B10" s="7">
        <v>4883</v>
      </c>
      <c r="C10" s="8">
        <f t="shared" si="0"/>
        <v>4018.1</v>
      </c>
      <c r="D10" s="8">
        <v>296.13604086791253</v>
      </c>
      <c r="E10" s="7">
        <f t="shared" si="1"/>
        <v>4314.2360408679124</v>
      </c>
    </row>
    <row r="11" spans="1:5" x14ac:dyDescent="0.25">
      <c r="A11">
        <v>10</v>
      </c>
      <c r="B11" s="7">
        <v>2120</v>
      </c>
      <c r="C11" s="8">
        <f t="shared" si="0"/>
        <v>2084</v>
      </c>
      <c r="D11" s="8">
        <v>-109.69486133683415</v>
      </c>
      <c r="E11" s="7">
        <f t="shared" si="1"/>
        <v>1974.305138663166</v>
      </c>
    </row>
    <row r="12" spans="1:5" x14ac:dyDescent="0.25">
      <c r="A12">
        <v>11</v>
      </c>
      <c r="B12" s="7">
        <v>5445</v>
      </c>
      <c r="C12" s="8">
        <f t="shared" si="0"/>
        <v>4411.5</v>
      </c>
      <c r="D12" s="8">
        <v>-49.472341228985741</v>
      </c>
      <c r="E12" s="7">
        <f t="shared" si="1"/>
        <v>4362.0276587710141</v>
      </c>
    </row>
    <row r="13" spans="1:5" x14ac:dyDescent="0.25">
      <c r="A13">
        <v>12</v>
      </c>
      <c r="B13" s="7">
        <v>1685</v>
      </c>
      <c r="C13" s="8">
        <f t="shared" si="0"/>
        <v>1779.5</v>
      </c>
      <c r="D13" s="8">
        <v>107.58645225008495</v>
      </c>
      <c r="E13" s="7">
        <f t="shared" si="1"/>
        <v>1887.0864522500849</v>
      </c>
    </row>
    <row r="14" spans="1:5" x14ac:dyDescent="0.25">
      <c r="A14">
        <v>13</v>
      </c>
      <c r="B14" s="7">
        <v>6151</v>
      </c>
      <c r="C14" s="8">
        <f t="shared" si="0"/>
        <v>4905.7</v>
      </c>
      <c r="D14" s="8">
        <v>-12.054845857650431</v>
      </c>
      <c r="E14" s="7">
        <f t="shared" si="1"/>
        <v>4893.6451541423494</v>
      </c>
    </row>
    <row r="15" spans="1:5" x14ac:dyDescent="0.25">
      <c r="A15">
        <v>14</v>
      </c>
      <c r="B15" s="7">
        <v>3058</v>
      </c>
      <c r="C15" s="8">
        <f t="shared" si="0"/>
        <v>2740.6</v>
      </c>
      <c r="D15" s="8">
        <v>-432.72878311063687</v>
      </c>
      <c r="E15" s="7">
        <f t="shared" si="1"/>
        <v>2307.871216889363</v>
      </c>
    </row>
    <row r="16" spans="1:5" x14ac:dyDescent="0.25">
      <c r="A16">
        <v>15</v>
      </c>
      <c r="B16" s="7">
        <v>2613</v>
      </c>
      <c r="C16" s="8">
        <f t="shared" si="0"/>
        <v>2429.1</v>
      </c>
      <c r="D16" s="8">
        <v>-515.63779142199485</v>
      </c>
      <c r="E16" s="7">
        <f t="shared" si="1"/>
        <v>1913.4622085780052</v>
      </c>
    </row>
    <row r="17" spans="1:5" x14ac:dyDescent="0.25">
      <c r="A17">
        <v>16</v>
      </c>
      <c r="B17" s="7">
        <v>6055</v>
      </c>
      <c r="C17" s="8">
        <f t="shared" si="0"/>
        <v>4838.5</v>
      </c>
      <c r="D17" s="8">
        <v>-959.99834546146178</v>
      </c>
      <c r="E17" s="7">
        <f t="shared" si="1"/>
        <v>3878.5016545385383</v>
      </c>
    </row>
    <row r="18" spans="1:5" x14ac:dyDescent="0.25">
      <c r="A18">
        <v>17</v>
      </c>
      <c r="B18" s="7">
        <v>3526</v>
      </c>
      <c r="C18" s="8">
        <f t="shared" si="0"/>
        <v>3068.2</v>
      </c>
      <c r="D18" s="8">
        <v>131.74927518598349</v>
      </c>
      <c r="E18" s="7">
        <f t="shared" si="1"/>
        <v>3199.9492751859834</v>
      </c>
    </row>
    <row r="19" spans="1:5" x14ac:dyDescent="0.25">
      <c r="A19">
        <v>18</v>
      </c>
      <c r="B19" s="7">
        <v>3959</v>
      </c>
      <c r="C19" s="8">
        <f t="shared" si="0"/>
        <v>3371.2999999999997</v>
      </c>
      <c r="D19" s="8">
        <v>52.662339135255188</v>
      </c>
      <c r="E19" s="7">
        <f t="shared" si="1"/>
        <v>3423.9623391352548</v>
      </c>
    </row>
    <row r="20" spans="1:5" x14ac:dyDescent="0.25">
      <c r="A20">
        <v>19</v>
      </c>
      <c r="B20" s="7">
        <v>2241</v>
      </c>
      <c r="C20" s="8">
        <f t="shared" si="0"/>
        <v>2168.6999999999998</v>
      </c>
      <c r="D20" s="8">
        <v>180.01521091692678</v>
      </c>
      <c r="E20" s="7">
        <f t="shared" si="1"/>
        <v>2348.7152109169265</v>
      </c>
    </row>
    <row r="21" spans="1:5" x14ac:dyDescent="0.25">
      <c r="A21">
        <v>20</v>
      </c>
      <c r="B21" s="7">
        <v>1557</v>
      </c>
      <c r="C21" s="8">
        <f t="shared" si="0"/>
        <v>1689.8999999999999</v>
      </c>
      <c r="D21" s="8">
        <v>-172.12981287156623</v>
      </c>
      <c r="E21" s="7">
        <f t="shared" si="1"/>
        <v>1517.7701871284337</v>
      </c>
    </row>
    <row r="22" spans="1:5" x14ac:dyDescent="0.25">
      <c r="A22">
        <v>21</v>
      </c>
      <c r="B22" s="7">
        <v>4277</v>
      </c>
      <c r="C22" s="8">
        <f t="shared" si="0"/>
        <v>3593.8999999999996</v>
      </c>
      <c r="D22" s="8">
        <v>-53.58961277013119</v>
      </c>
      <c r="E22" s="7">
        <f t="shared" si="1"/>
        <v>3540.3103872298684</v>
      </c>
    </row>
    <row r="23" spans="1:5" x14ac:dyDescent="0.25">
      <c r="A23">
        <v>22</v>
      </c>
      <c r="B23" s="7">
        <v>557</v>
      </c>
      <c r="C23" s="8">
        <f t="shared" si="0"/>
        <v>989.9</v>
      </c>
      <c r="D23" s="8">
        <v>877.78833230557586</v>
      </c>
      <c r="E23" s="7">
        <f t="shared" si="1"/>
        <v>1867.6883323055758</v>
      </c>
    </row>
    <row r="24" spans="1:5" x14ac:dyDescent="0.25">
      <c r="A24">
        <v>23</v>
      </c>
      <c r="B24" s="7">
        <v>3858</v>
      </c>
      <c r="C24" s="8">
        <f t="shared" si="0"/>
        <v>3300.6</v>
      </c>
      <c r="D24" s="8">
        <v>-597.40014507732621</v>
      </c>
      <c r="E24" s="7">
        <f t="shared" si="1"/>
        <v>2703.1998549226737</v>
      </c>
    </row>
    <row r="25" spans="1:5" x14ac:dyDescent="0.25">
      <c r="A25">
        <v>24</v>
      </c>
      <c r="B25" s="7">
        <v>1625</v>
      </c>
      <c r="C25" s="8">
        <f t="shared" si="0"/>
        <v>1737.5</v>
      </c>
      <c r="D25" s="8">
        <v>186.06637872631953</v>
      </c>
      <c r="E25" s="7">
        <f t="shared" si="1"/>
        <v>1923.5663787263195</v>
      </c>
    </row>
    <row r="26" spans="1:5" x14ac:dyDescent="0.25">
      <c r="A26">
        <v>25</v>
      </c>
      <c r="B26" s="7">
        <v>6293</v>
      </c>
      <c r="C26" s="8">
        <f t="shared" si="0"/>
        <v>5005.0999999999995</v>
      </c>
      <c r="D26" s="8">
        <v>127.4270465741606</v>
      </c>
      <c r="E26" s="7">
        <f t="shared" si="1"/>
        <v>5132.5270465741596</v>
      </c>
    </row>
    <row r="27" spans="1:5" x14ac:dyDescent="0.25">
      <c r="A27">
        <v>26</v>
      </c>
      <c r="B27" s="7">
        <v>4570</v>
      </c>
      <c r="C27" s="8">
        <f t="shared" si="0"/>
        <v>3799</v>
      </c>
      <c r="D27" s="8">
        <v>27.52032041040248</v>
      </c>
      <c r="E27" s="7">
        <f t="shared" si="1"/>
        <v>3826.5203204104023</v>
      </c>
    </row>
    <row r="28" spans="1:5" x14ac:dyDescent="0.25">
      <c r="A28">
        <v>27</v>
      </c>
      <c r="B28" s="7">
        <v>5457</v>
      </c>
      <c r="C28" s="8">
        <f t="shared" si="0"/>
        <v>4419.8999999999996</v>
      </c>
      <c r="D28" s="8">
        <v>-166.85119713531617</v>
      </c>
      <c r="E28" s="7">
        <f t="shared" si="1"/>
        <v>4253.0488028646832</v>
      </c>
    </row>
    <row r="29" spans="1:5" x14ac:dyDescent="0.25">
      <c r="A29">
        <v>28</v>
      </c>
      <c r="B29" s="7">
        <v>5858</v>
      </c>
      <c r="C29" s="8">
        <f t="shared" si="0"/>
        <v>4700.5999999999995</v>
      </c>
      <c r="D29" s="8">
        <v>616.03795936172003</v>
      </c>
      <c r="E29" s="7">
        <f t="shared" si="1"/>
        <v>5316.6379593617194</v>
      </c>
    </row>
    <row r="30" spans="1:5" x14ac:dyDescent="0.25">
      <c r="A30">
        <v>29</v>
      </c>
      <c r="B30" s="7">
        <v>1184</v>
      </c>
      <c r="C30" s="8">
        <f t="shared" si="0"/>
        <v>1428.8</v>
      </c>
      <c r="D30" s="8">
        <v>-559.65366578492194</v>
      </c>
      <c r="E30" s="7">
        <f t="shared" si="1"/>
        <v>869.14633421507801</v>
      </c>
    </row>
    <row r="31" spans="1:5" x14ac:dyDescent="0.25">
      <c r="A31">
        <v>30</v>
      </c>
      <c r="B31" s="7">
        <v>3973</v>
      </c>
      <c r="C31" s="8">
        <f t="shared" si="0"/>
        <v>3381.1</v>
      </c>
      <c r="D31" s="8">
        <v>-291.16021529361285</v>
      </c>
      <c r="E31" s="7">
        <f t="shared" si="1"/>
        <v>3089.9397847063869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1"/>
  <sheetViews>
    <sheetView zoomScale="190" zoomScaleNormal="190" workbookViewId="0">
      <selection activeCell="C1" sqref="B1:C1048576"/>
    </sheetView>
  </sheetViews>
  <sheetFormatPr defaultRowHeight="15" x14ac:dyDescent="0.25"/>
  <cols>
    <col min="6" max="6" width="14.28515625" bestFit="1" customWidth="1"/>
    <col min="7" max="7" width="12.5703125" customWidth="1"/>
    <col min="8" max="8" width="12.140625" customWidth="1"/>
    <col min="9" max="9" width="12.5703125" customWidth="1"/>
    <col min="11" max="11" width="12" customWidth="1"/>
    <col min="12" max="12" width="18" customWidth="1"/>
    <col min="15" max="15" width="13.85546875" customWidth="1"/>
  </cols>
  <sheetData>
    <row r="1" spans="2:15" ht="60" x14ac:dyDescent="0.25">
      <c r="B1" t="s">
        <v>0</v>
      </c>
      <c r="C1" t="s">
        <v>1</v>
      </c>
      <c r="E1" t="s">
        <v>2</v>
      </c>
      <c r="F1" t="s">
        <v>9</v>
      </c>
      <c r="G1" t="s">
        <v>10</v>
      </c>
      <c r="H1" s="1" t="s">
        <v>3</v>
      </c>
      <c r="I1" s="1" t="s">
        <v>4</v>
      </c>
      <c r="K1" s="1" t="s">
        <v>5</v>
      </c>
      <c r="L1" s="1" t="s">
        <v>6</v>
      </c>
      <c r="M1" s="1" t="s">
        <v>7</v>
      </c>
      <c r="N1" s="1" t="s">
        <v>8</v>
      </c>
    </row>
    <row r="2" spans="2:15" x14ac:dyDescent="0.25">
      <c r="D2">
        <v>1</v>
      </c>
      <c r="E2">
        <v>3089</v>
      </c>
      <c r="F2">
        <f>600+0.7*E2</f>
        <v>2762.2999999999997</v>
      </c>
      <c r="G2">
        <v>-179.09146230159561</v>
      </c>
      <c r="K2">
        <v>2503</v>
      </c>
      <c r="L2" s="5">
        <v>85.765299999999996</v>
      </c>
      <c r="M2" s="4">
        <f>K2-K$27</f>
        <v>-5317.291666666667</v>
      </c>
      <c r="N2" s="4">
        <f>L2-L$27</f>
        <v>-61.534854166666662</v>
      </c>
      <c r="O2" s="5">
        <f>M2*N2</f>
        <v>327198.76726996526</v>
      </c>
    </row>
    <row r="3" spans="2:15" x14ac:dyDescent="0.25">
      <c r="D3">
        <v>2</v>
      </c>
      <c r="E3">
        <v>4128</v>
      </c>
      <c r="F3">
        <f t="shared" ref="F3:F31" si="0">600+0.7*E3</f>
        <v>3489.6</v>
      </c>
      <c r="G3">
        <v>-341.97847687967231</v>
      </c>
      <c r="K3">
        <v>6111</v>
      </c>
      <c r="L3" s="5">
        <v>163.1661</v>
      </c>
      <c r="M3" s="4">
        <f t="shared" ref="M3:N25" si="1">K3-K$27</f>
        <v>-1709.291666666667</v>
      </c>
      <c r="N3" s="4">
        <f t="shared" si="1"/>
        <v>15.865945833333342</v>
      </c>
      <c r="O3" s="6">
        <f t="shared" ref="O3:O25" si="2">M3*N3</f>
        <v>-27119.528996701407</v>
      </c>
    </row>
    <row r="4" spans="2:15" x14ac:dyDescent="0.25">
      <c r="D4">
        <v>3</v>
      </c>
      <c r="E4">
        <v>4357</v>
      </c>
      <c r="F4">
        <f t="shared" si="0"/>
        <v>3649.8999999999996</v>
      </c>
      <c r="G4">
        <v>76.973089993734945</v>
      </c>
      <c r="K4">
        <v>3325</v>
      </c>
      <c r="L4" s="5">
        <v>154.95749999999998</v>
      </c>
      <c r="M4" s="4">
        <f t="shared" si="1"/>
        <v>-4495.291666666667</v>
      </c>
      <c r="N4" s="4">
        <f t="shared" si="1"/>
        <v>7.6573458333333235</v>
      </c>
      <c r="O4" s="6">
        <f t="shared" si="2"/>
        <v>-34422.002913368015</v>
      </c>
    </row>
    <row r="5" spans="2:15" x14ac:dyDescent="0.25">
      <c r="D5">
        <v>4</v>
      </c>
      <c r="E5">
        <v>6961</v>
      </c>
      <c r="F5">
        <f t="shared" si="0"/>
        <v>5472.7</v>
      </c>
      <c r="G5">
        <v>-346.01060640979898</v>
      </c>
      <c r="K5">
        <v>6535</v>
      </c>
      <c r="L5" s="5">
        <v>145.32850000000002</v>
      </c>
      <c r="M5" s="4">
        <f t="shared" si="1"/>
        <v>-1285.291666666667</v>
      </c>
      <c r="N5" s="4">
        <f t="shared" si="1"/>
        <v>-1.9716541666666387</v>
      </c>
      <c r="O5" s="5">
        <f t="shared" si="2"/>
        <v>2534.1506699652423</v>
      </c>
    </row>
    <row r="6" spans="2:15" x14ac:dyDescent="0.25">
      <c r="D6">
        <v>5</v>
      </c>
      <c r="E6">
        <v>4074</v>
      </c>
      <c r="F6">
        <f t="shared" si="0"/>
        <v>3451.7999999999997</v>
      </c>
      <c r="G6">
        <v>-655.96991276236463</v>
      </c>
      <c r="K6">
        <v>17481</v>
      </c>
      <c r="L6" s="5">
        <v>193.15309999999999</v>
      </c>
      <c r="M6" s="4">
        <f t="shared" si="1"/>
        <v>9660.7083333333321</v>
      </c>
      <c r="N6" s="4">
        <f t="shared" si="1"/>
        <v>45.852945833333337</v>
      </c>
      <c r="O6" s="5">
        <f t="shared" si="2"/>
        <v>442971.93591996527</v>
      </c>
    </row>
    <row r="7" spans="2:15" x14ac:dyDescent="0.25">
      <c r="D7">
        <v>6</v>
      </c>
      <c r="E7">
        <v>4375</v>
      </c>
      <c r="F7">
        <f t="shared" si="0"/>
        <v>3662.5</v>
      </c>
      <c r="G7">
        <v>-311.57209231105298</v>
      </c>
      <c r="K7">
        <v>14062</v>
      </c>
      <c r="L7" s="5">
        <v>189.71620000000001</v>
      </c>
      <c r="M7" s="4">
        <f t="shared" si="1"/>
        <v>6241.708333333333</v>
      </c>
      <c r="N7" s="4">
        <f t="shared" si="1"/>
        <v>42.416045833333357</v>
      </c>
      <c r="O7" s="5">
        <f t="shared" si="2"/>
        <v>264748.5867449654</v>
      </c>
    </row>
    <row r="8" spans="2:15" x14ac:dyDescent="0.25">
      <c r="D8">
        <v>7</v>
      </c>
      <c r="E8">
        <v>5832</v>
      </c>
      <c r="F8">
        <f t="shared" si="0"/>
        <v>4682.3999999999996</v>
      </c>
      <c r="G8">
        <v>-180.8897953753534</v>
      </c>
      <c r="K8">
        <v>9725</v>
      </c>
      <c r="L8" s="5">
        <v>194.5975</v>
      </c>
      <c r="M8" s="4">
        <f t="shared" si="1"/>
        <v>1904.708333333333</v>
      </c>
      <c r="N8" s="4">
        <f t="shared" si="1"/>
        <v>47.297345833333338</v>
      </c>
      <c r="O8" s="5">
        <f t="shared" si="2"/>
        <v>90087.648753298607</v>
      </c>
    </row>
    <row r="9" spans="2:15" x14ac:dyDescent="0.25">
      <c r="D9">
        <v>8</v>
      </c>
      <c r="E9">
        <v>1886</v>
      </c>
      <c r="F9">
        <f t="shared" si="0"/>
        <v>1920.1999999999998</v>
      </c>
      <c r="G9">
        <v>37.866573085002216</v>
      </c>
      <c r="K9">
        <v>7421</v>
      </c>
      <c r="L9" s="5">
        <v>176.84710000000001</v>
      </c>
      <c r="M9" s="4">
        <f t="shared" si="1"/>
        <v>-399.29166666666697</v>
      </c>
      <c r="N9" s="4">
        <f t="shared" si="1"/>
        <v>29.546945833333353</v>
      </c>
      <c r="O9" s="6">
        <f t="shared" si="2"/>
        <v>-11797.849246701406</v>
      </c>
    </row>
    <row r="10" spans="2:15" x14ac:dyDescent="0.25">
      <c r="D10">
        <v>9</v>
      </c>
      <c r="E10">
        <v>4883</v>
      </c>
      <c r="F10">
        <f t="shared" si="0"/>
        <v>4018.1</v>
      </c>
      <c r="G10">
        <v>296.13604086791253</v>
      </c>
      <c r="K10">
        <v>14841</v>
      </c>
      <c r="L10" s="5">
        <v>208.6891</v>
      </c>
      <c r="M10" s="4">
        <f t="shared" si="1"/>
        <v>7020.708333333333</v>
      </c>
      <c r="N10" s="4">
        <f t="shared" si="1"/>
        <v>61.388945833333338</v>
      </c>
      <c r="O10" s="5">
        <f t="shared" si="2"/>
        <v>430993.88358663197</v>
      </c>
    </row>
    <row r="11" spans="2:15" x14ac:dyDescent="0.25">
      <c r="D11">
        <v>10</v>
      </c>
      <c r="E11">
        <v>2120</v>
      </c>
      <c r="F11">
        <f t="shared" si="0"/>
        <v>2084</v>
      </c>
      <c r="G11">
        <v>-109.69486133683415</v>
      </c>
      <c r="K11">
        <v>2476</v>
      </c>
      <c r="L11" s="5">
        <v>77.627600000000001</v>
      </c>
      <c r="M11" s="4">
        <f t="shared" si="1"/>
        <v>-5344.291666666667</v>
      </c>
      <c r="N11" s="4">
        <f t="shared" si="1"/>
        <v>-69.672554166666657</v>
      </c>
      <c r="O11" s="5">
        <f t="shared" si="2"/>
        <v>372350.45062829857</v>
      </c>
    </row>
    <row r="12" spans="2:15" x14ac:dyDescent="0.25">
      <c r="D12">
        <v>11</v>
      </c>
      <c r="E12">
        <v>5445</v>
      </c>
      <c r="F12">
        <f t="shared" si="0"/>
        <v>4411.5</v>
      </c>
      <c r="G12">
        <v>-49.472341228985741</v>
      </c>
      <c r="K12">
        <v>19074</v>
      </c>
      <c r="L12" s="5">
        <v>239.2774</v>
      </c>
      <c r="M12" s="4">
        <f t="shared" si="1"/>
        <v>11253.708333333332</v>
      </c>
      <c r="N12" s="4">
        <f t="shared" si="1"/>
        <v>91.977245833333342</v>
      </c>
      <c r="O12" s="5">
        <f t="shared" si="2"/>
        <v>1035085.0979116319</v>
      </c>
    </row>
    <row r="13" spans="2:15" x14ac:dyDescent="0.25">
      <c r="D13">
        <v>12</v>
      </c>
      <c r="E13">
        <v>1685</v>
      </c>
      <c r="F13">
        <f t="shared" si="0"/>
        <v>1779.5</v>
      </c>
      <c r="G13">
        <v>107.58645225008495</v>
      </c>
      <c r="K13">
        <v>1852</v>
      </c>
      <c r="L13" s="5">
        <v>80.4452</v>
      </c>
      <c r="M13" s="4">
        <f t="shared" si="1"/>
        <v>-5968.291666666667</v>
      </c>
      <c r="N13" s="4">
        <f t="shared" si="1"/>
        <v>-66.854954166666658</v>
      </c>
      <c r="O13" s="5">
        <f t="shared" si="2"/>
        <v>399009.86582829856</v>
      </c>
    </row>
    <row r="14" spans="2:15" x14ac:dyDescent="0.25">
      <c r="D14">
        <v>13</v>
      </c>
      <c r="E14">
        <v>6151</v>
      </c>
      <c r="F14">
        <f t="shared" si="0"/>
        <v>4905.7</v>
      </c>
      <c r="G14">
        <v>-12.054845857650431</v>
      </c>
      <c r="K14">
        <v>5040</v>
      </c>
      <c r="L14" s="5">
        <v>85.704000000000008</v>
      </c>
      <c r="M14" s="4">
        <f t="shared" si="1"/>
        <v>-2780.291666666667</v>
      </c>
      <c r="N14" s="4">
        <f t="shared" si="1"/>
        <v>-61.596154166666651</v>
      </c>
      <c r="O14" s="5">
        <f t="shared" si="2"/>
        <v>171255.2741282986</v>
      </c>
    </row>
    <row r="15" spans="2:15" x14ac:dyDescent="0.25">
      <c r="D15">
        <v>14</v>
      </c>
      <c r="E15">
        <v>3058</v>
      </c>
      <c r="F15">
        <f t="shared" si="0"/>
        <v>2740.6</v>
      </c>
      <c r="G15">
        <v>-432.72878311063687</v>
      </c>
      <c r="K15">
        <v>3184</v>
      </c>
      <c r="L15" s="5">
        <v>124.2384</v>
      </c>
      <c r="M15" s="4">
        <f t="shared" si="1"/>
        <v>-4636.291666666667</v>
      </c>
      <c r="N15" s="4">
        <f t="shared" si="1"/>
        <v>-23.06175416666666</v>
      </c>
      <c r="O15" s="5">
        <f t="shared" si="2"/>
        <v>106921.01866163193</v>
      </c>
    </row>
    <row r="16" spans="2:15" x14ac:dyDescent="0.25">
      <c r="D16">
        <v>15</v>
      </c>
      <c r="E16">
        <v>2613</v>
      </c>
      <c r="F16">
        <f t="shared" si="0"/>
        <v>2429.1</v>
      </c>
      <c r="G16">
        <v>-515.63779142199485</v>
      </c>
      <c r="K16">
        <v>1480</v>
      </c>
      <c r="L16" s="5">
        <v>127.548</v>
      </c>
      <c r="M16" s="4">
        <f t="shared" si="1"/>
        <v>-6340.291666666667</v>
      </c>
      <c r="N16" s="4">
        <f t="shared" si="1"/>
        <v>-19.752154166666656</v>
      </c>
      <c r="O16" s="5">
        <f t="shared" si="2"/>
        <v>125234.41846163188</v>
      </c>
    </row>
    <row r="17" spans="4:15" x14ac:dyDescent="0.25">
      <c r="D17">
        <v>16</v>
      </c>
      <c r="E17">
        <v>6055</v>
      </c>
      <c r="F17">
        <f t="shared" si="0"/>
        <v>4838.5</v>
      </c>
      <c r="G17">
        <v>-959.99834546146178</v>
      </c>
      <c r="K17">
        <v>7971</v>
      </c>
      <c r="L17" s="5">
        <v>149.65210000000002</v>
      </c>
      <c r="M17" s="4">
        <f t="shared" si="1"/>
        <v>150.70833333333303</v>
      </c>
      <c r="N17" s="4">
        <f t="shared" si="1"/>
        <v>2.3519458333333603</v>
      </c>
      <c r="O17" s="5">
        <f t="shared" si="2"/>
        <v>354.45783663194777</v>
      </c>
    </row>
    <row r="18" spans="4:15" x14ac:dyDescent="0.25">
      <c r="D18">
        <v>17</v>
      </c>
      <c r="E18">
        <v>3526</v>
      </c>
      <c r="F18">
        <f t="shared" si="0"/>
        <v>3068.2</v>
      </c>
      <c r="G18">
        <v>131.74927518598349</v>
      </c>
      <c r="K18">
        <v>10461</v>
      </c>
      <c r="L18" s="5">
        <v>122.3511</v>
      </c>
      <c r="M18" s="4">
        <f t="shared" si="1"/>
        <v>2640.708333333333</v>
      </c>
      <c r="N18" s="4">
        <f t="shared" si="1"/>
        <v>-24.949054166666656</v>
      </c>
      <c r="O18" s="6">
        <f t="shared" si="2"/>
        <v>-65883.175246701358</v>
      </c>
    </row>
    <row r="19" spans="4:15" x14ac:dyDescent="0.25">
      <c r="D19">
        <v>18</v>
      </c>
      <c r="E19">
        <v>3959</v>
      </c>
      <c r="F19">
        <f t="shared" si="0"/>
        <v>3371.2999999999997</v>
      </c>
      <c r="G19">
        <v>52.662339135255188</v>
      </c>
      <c r="K19">
        <v>3968</v>
      </c>
      <c r="L19" s="5">
        <v>108.2368</v>
      </c>
      <c r="M19" s="4">
        <f t="shared" si="1"/>
        <v>-3852.291666666667</v>
      </c>
      <c r="N19" s="4">
        <f t="shared" si="1"/>
        <v>-39.063354166666656</v>
      </c>
      <c r="O19" s="5">
        <f t="shared" si="2"/>
        <v>150483.43372829858</v>
      </c>
    </row>
    <row r="20" spans="4:15" x14ac:dyDescent="0.25">
      <c r="D20">
        <v>19</v>
      </c>
      <c r="E20">
        <v>2241</v>
      </c>
      <c r="F20">
        <f t="shared" si="0"/>
        <v>2168.6999999999998</v>
      </c>
      <c r="G20">
        <v>180.01521091692678</v>
      </c>
      <c r="K20">
        <v>14844</v>
      </c>
      <c r="L20" s="5">
        <v>177.70440000000002</v>
      </c>
      <c r="M20" s="4">
        <f t="shared" si="1"/>
        <v>7023.708333333333</v>
      </c>
      <c r="N20" s="4">
        <f t="shared" si="1"/>
        <v>30.404245833333363</v>
      </c>
      <c r="O20" s="5">
        <f t="shared" si="2"/>
        <v>213550.5548282988</v>
      </c>
    </row>
    <row r="21" spans="4:15" x14ac:dyDescent="0.25">
      <c r="D21">
        <v>20</v>
      </c>
      <c r="E21">
        <v>1557</v>
      </c>
      <c r="F21">
        <f t="shared" si="0"/>
        <v>1689.8999999999999</v>
      </c>
      <c r="G21">
        <v>-172.12981287156623</v>
      </c>
      <c r="K21">
        <v>12357</v>
      </c>
      <c r="L21" s="5">
        <v>200.02070000000001</v>
      </c>
      <c r="M21" s="4">
        <f t="shared" si="1"/>
        <v>4536.708333333333</v>
      </c>
      <c r="N21" s="4">
        <f t="shared" si="1"/>
        <v>52.720545833333347</v>
      </c>
      <c r="O21" s="5">
        <f t="shared" si="2"/>
        <v>239177.73961996532</v>
      </c>
    </row>
    <row r="22" spans="4:15" x14ac:dyDescent="0.25">
      <c r="D22">
        <v>21</v>
      </c>
      <c r="E22">
        <v>4277</v>
      </c>
      <c r="F22">
        <f t="shared" si="0"/>
        <v>3593.8999999999996</v>
      </c>
      <c r="G22">
        <v>-53.58961277013119</v>
      </c>
      <c r="K22">
        <v>1041</v>
      </c>
      <c r="L22" s="5">
        <v>117.3091</v>
      </c>
      <c r="M22" s="4">
        <f t="shared" si="1"/>
        <v>-6779.291666666667</v>
      </c>
      <c r="N22" s="4">
        <f t="shared" si="1"/>
        <v>-29.991054166666657</v>
      </c>
      <c r="O22" s="5">
        <f t="shared" si="2"/>
        <v>203318.10358663189</v>
      </c>
    </row>
    <row r="23" spans="4:15" x14ac:dyDescent="0.25">
      <c r="D23">
        <v>22</v>
      </c>
      <c r="E23">
        <v>557</v>
      </c>
      <c r="F23">
        <f t="shared" si="0"/>
        <v>989.9</v>
      </c>
      <c r="G23">
        <v>877.78833230557586</v>
      </c>
      <c r="K23">
        <v>9125</v>
      </c>
      <c r="L23" s="5">
        <v>137.53749999999999</v>
      </c>
      <c r="M23" s="4">
        <f t="shared" si="1"/>
        <v>1304.708333333333</v>
      </c>
      <c r="N23" s="4">
        <f t="shared" si="1"/>
        <v>-9.762654166666664</v>
      </c>
      <c r="O23" s="6">
        <f t="shared" si="2"/>
        <v>-12737.416246701383</v>
      </c>
    </row>
    <row r="24" spans="4:15" x14ac:dyDescent="0.25">
      <c r="D24">
        <v>23</v>
      </c>
      <c r="E24">
        <v>3858</v>
      </c>
      <c r="F24">
        <f t="shared" si="0"/>
        <v>3300.6</v>
      </c>
      <c r="G24">
        <v>-597.40014507732621</v>
      </c>
      <c r="K24">
        <v>1826</v>
      </c>
      <c r="L24" s="5">
        <v>147.3126</v>
      </c>
      <c r="M24" s="4">
        <f t="shared" si="1"/>
        <v>-5994.291666666667</v>
      </c>
      <c r="N24" s="4">
        <f t="shared" si="1"/>
        <v>1.2445833333345035E-2</v>
      </c>
      <c r="O24" s="6">
        <f t="shared" si="2"/>
        <v>-74.603955034792378</v>
      </c>
    </row>
    <row r="25" spans="4:15" x14ac:dyDescent="0.25">
      <c r="D25">
        <v>24</v>
      </c>
      <c r="E25">
        <v>1625</v>
      </c>
      <c r="F25">
        <f t="shared" si="0"/>
        <v>1737.5</v>
      </c>
      <c r="G25">
        <v>186.06637872631953</v>
      </c>
      <c r="K25">
        <v>10984</v>
      </c>
      <c r="L25" s="5">
        <v>128.01840000000001</v>
      </c>
      <c r="M25" s="4">
        <f t="shared" si="1"/>
        <v>3163.708333333333</v>
      </c>
      <c r="N25" s="4">
        <f t="shared" si="1"/>
        <v>-19.281754166666644</v>
      </c>
      <c r="O25" s="6">
        <f t="shared" si="2"/>
        <v>-61001.846338367977</v>
      </c>
    </row>
    <row r="26" spans="4:15" x14ac:dyDescent="0.25">
      <c r="D26">
        <v>25</v>
      </c>
      <c r="E26">
        <v>6293</v>
      </c>
      <c r="F26">
        <f t="shared" si="0"/>
        <v>5005.0999999999995</v>
      </c>
      <c r="G26">
        <v>127.4270465741606</v>
      </c>
    </row>
    <row r="27" spans="4:15" x14ac:dyDescent="0.25">
      <c r="D27">
        <v>26</v>
      </c>
      <c r="E27">
        <v>4570</v>
      </c>
      <c r="F27">
        <f t="shared" si="0"/>
        <v>3799</v>
      </c>
      <c r="G27">
        <v>27.52032041040248</v>
      </c>
      <c r="K27">
        <f>AVERAGE(K2:K25)</f>
        <v>7820.291666666667</v>
      </c>
      <c r="L27">
        <f>AVERAGE(L2:L25)</f>
        <v>147.30015416666666</v>
      </c>
      <c r="O27" s="2">
        <f>AVERAGE(O2:O25)</f>
        <v>181759.95688420138</v>
      </c>
    </row>
    <row r="28" spans="4:15" x14ac:dyDescent="0.25">
      <c r="D28">
        <v>27</v>
      </c>
      <c r="E28">
        <v>5457</v>
      </c>
      <c r="F28">
        <f t="shared" si="0"/>
        <v>4419.8999999999996</v>
      </c>
      <c r="G28">
        <v>-166.85119713531617</v>
      </c>
    </row>
    <row r="29" spans="4:15" x14ac:dyDescent="0.25">
      <c r="D29">
        <v>28</v>
      </c>
      <c r="E29">
        <v>5858</v>
      </c>
      <c r="F29">
        <f t="shared" si="0"/>
        <v>4700.5999999999995</v>
      </c>
      <c r="G29">
        <v>616.03795936172003</v>
      </c>
      <c r="L29">
        <f>COVAR(K2:K25,L2:L25)</f>
        <v>181759.95688420138</v>
      </c>
      <c r="O29" s="3">
        <f>O27/(L31*K31)</f>
        <v>0.78973386736429396</v>
      </c>
    </row>
    <row r="30" spans="4:15" x14ac:dyDescent="0.25">
      <c r="D30">
        <v>29</v>
      </c>
      <c r="E30">
        <v>1184</v>
      </c>
      <c r="F30">
        <f t="shared" si="0"/>
        <v>1428.8</v>
      </c>
      <c r="G30">
        <v>-559.65366578492194</v>
      </c>
      <c r="O30">
        <f>CORREL(K2:K25,L2:L25)</f>
        <v>0.78973386736429418</v>
      </c>
    </row>
    <row r="31" spans="4:15" x14ac:dyDescent="0.25">
      <c r="D31">
        <v>30</v>
      </c>
      <c r="E31">
        <v>3973</v>
      </c>
      <c r="F31">
        <f t="shared" si="0"/>
        <v>3381.1</v>
      </c>
      <c r="G31">
        <v>-291.16021529361285</v>
      </c>
      <c r="K31">
        <f>_xlfn.STDEV.P(K2:K25)</f>
        <v>5338.6377435257045</v>
      </c>
      <c r="L31">
        <f>_xlfn.STDEV.P(L2:L25)</f>
        <v>43.110890677878409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30famiglie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2018-03-26T14:03:27Z</dcterms:created>
  <dcterms:modified xsi:type="dcterms:W3CDTF">2018-03-26T15:27:34Z</dcterms:modified>
</cp:coreProperties>
</file>