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inputeff con inaz" sheetId="5" r:id="rId1"/>
    <sheet name="inputeff" sheetId="4" r:id="rId2"/>
    <sheet name="outputeff" sheetId="1" r:id="rId3"/>
    <sheet name="Foglio2" sheetId="2" r:id="rId4"/>
    <sheet name="Foglio3" sheetId="3" r:id="rId5"/>
  </sheets>
  <definedNames>
    <definedName name="solver_adj" localSheetId="3" hidden="1">Foglio2!$B$1:$B$2</definedName>
    <definedName name="solver_adj" localSheetId="1" hidden="1">inputeff!$D$2:$D$41</definedName>
    <definedName name="solver_adj" localSheetId="0" hidden="1">'inputeff con inaz'!$D$2:$D$41</definedName>
    <definedName name="solver_adj" localSheetId="2" hidden="1">outputeff!$D$2:$D$41</definedName>
    <definedName name="solver_cvg" localSheetId="3" hidden="1">0.0001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drv" localSheetId="3" hidden="1">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ng" localSheetId="3" hidden="1">1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st" localSheetId="3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3" hidden="1">2147483647</definedName>
    <definedName name="solver_itr" localSheetId="1" hidden="1">2147483647</definedName>
    <definedName name="solver_itr" localSheetId="0" hidden="1">2147483647</definedName>
    <definedName name="solver_itr" localSheetId="2" hidden="1">2147483647</definedName>
    <definedName name="solver_lhs1" localSheetId="3" hidden="1">Foglio2!$B$4</definedName>
    <definedName name="solver_lhs1" localSheetId="1" hidden="1">inputeff!$D$2:$D$41</definedName>
    <definedName name="solver_lhs1" localSheetId="0" hidden="1">'inputeff con inaz'!$D$2:$D$41</definedName>
    <definedName name="solver_lhs1" localSheetId="2" hidden="1">outputeff!$D$2:$D$41</definedName>
    <definedName name="solver_lhs2" localSheetId="1" hidden="1">inputeff!$H$6</definedName>
    <definedName name="solver_lhs2" localSheetId="0" hidden="1">'inputeff con inaz'!$I$4</definedName>
    <definedName name="solver_lhs2" localSheetId="2" hidden="1">outputeff!$H$4</definedName>
    <definedName name="solver_lhs3" localSheetId="1" hidden="1">inputeff!$I$4</definedName>
    <definedName name="solver_lhs3" localSheetId="0" hidden="1">'inputeff con inaz'!$I$4</definedName>
    <definedName name="solver_lhs3" localSheetId="2" hidden="1">outputeff!$H$6</definedName>
    <definedName name="solver_mip" localSheetId="3" hidden="1">2147483647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ni" localSheetId="3" hidden="1">30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rt" localSheetId="3" hidden="1">0.075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sl" localSheetId="3" hidden="1">2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neg" localSheetId="3" hidden="1">1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od" localSheetId="3" hidden="1">2147483647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um" localSheetId="3" hidden="1">1</definedName>
    <definedName name="solver_num" localSheetId="1" hidden="1">3</definedName>
    <definedName name="solver_num" localSheetId="0" hidden="1">2</definedName>
    <definedName name="solver_num" localSheetId="2" hidden="1">3</definedName>
    <definedName name="solver_nwt" localSheetId="3" hidden="1">1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3" hidden="1">Foglio2!$B$3</definedName>
    <definedName name="solver_opt" localSheetId="1" hidden="1">inputeff!$H$2</definedName>
    <definedName name="solver_opt" localSheetId="0" hidden="1">'inputeff con inaz'!$H$2</definedName>
    <definedName name="solver_opt" localSheetId="2" hidden="1">outputeff!$I$2</definedName>
    <definedName name="solver_pre" localSheetId="3" hidden="1">0.000001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rbv" localSheetId="3" hidden="1">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el1" localSheetId="3" hidden="1">1</definedName>
    <definedName name="solver_rel1" localSheetId="1" hidden="1">3</definedName>
    <definedName name="solver_rel1" localSheetId="0" hidden="1">3</definedName>
    <definedName name="solver_rel1" localSheetId="2" hidden="1">3</definedName>
    <definedName name="solver_rel2" localSheetId="1" hidden="1">2</definedName>
    <definedName name="solver_rel2" localSheetId="0" hidden="1">3</definedName>
    <definedName name="solver_rel2" localSheetId="2" hidden="1">1</definedName>
    <definedName name="solver_rel3" localSheetId="1" hidden="1">3</definedName>
    <definedName name="solver_rel3" localSheetId="0" hidden="1">3</definedName>
    <definedName name="solver_rel3" localSheetId="2" hidden="1">2</definedName>
    <definedName name="solver_rhs1" localSheetId="3" hidden="1">100</definedName>
    <definedName name="solver_rhs1" localSheetId="1" hidden="1">0</definedName>
    <definedName name="solver_rhs1" localSheetId="0" hidden="1">0</definedName>
    <definedName name="solver_rhs1" localSheetId="2" hidden="1">0</definedName>
    <definedName name="solver_rhs2" localSheetId="1" hidden="1">1</definedName>
    <definedName name="solver_rhs2" localSheetId="0" hidden="1">0</definedName>
    <definedName name="solver_rhs2" localSheetId="2" hidden="1">0</definedName>
    <definedName name="solver_rhs3" localSheetId="1" hidden="1">0</definedName>
    <definedName name="solver_rhs3" localSheetId="0" hidden="1">0</definedName>
    <definedName name="solver_rhs3" localSheetId="2" hidden="1">1</definedName>
    <definedName name="solver_rlx" localSheetId="3" hidden="1">2</definedName>
    <definedName name="solver_rlx" localSheetId="1" hidden="1">2</definedName>
    <definedName name="solver_rlx" localSheetId="0" hidden="1">2</definedName>
    <definedName name="solver_rlx" localSheetId="2" hidden="1">2</definedName>
    <definedName name="solver_rsd" localSheetId="3" hidden="1">0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scl" localSheetId="3" hidden="1">1</definedName>
    <definedName name="solver_scl" localSheetId="1" hidden="1">1</definedName>
    <definedName name="solver_scl" localSheetId="0" hidden="1">1</definedName>
    <definedName name="solver_scl" localSheetId="2" hidden="1">1</definedName>
    <definedName name="solver_sho" localSheetId="3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sz" localSheetId="3" hidden="1">100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tim" localSheetId="3" hidden="1">2147483647</definedName>
    <definedName name="solver_tim" localSheetId="1" hidden="1">2147483647</definedName>
    <definedName name="solver_tim" localSheetId="0" hidden="1">2147483647</definedName>
    <definedName name="solver_tim" localSheetId="2" hidden="1">2147483647</definedName>
    <definedName name="solver_tol" localSheetId="3" hidden="1">0.01</definedName>
    <definedName name="solver_tol" localSheetId="1" hidden="1">0.01</definedName>
    <definedName name="solver_tol" localSheetId="0" hidden="1">0.01</definedName>
    <definedName name="solver_tol" localSheetId="2" hidden="1">0.01</definedName>
    <definedName name="solver_typ" localSheetId="3" hidden="1">1</definedName>
    <definedName name="solver_typ" localSheetId="1" hidden="1">2</definedName>
    <definedName name="solver_typ" localSheetId="0" hidden="1">2</definedName>
    <definedName name="solver_typ" localSheetId="2" hidden="1">1</definedName>
    <definedName name="solver_val" localSheetId="3" hidden="1">0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er" localSheetId="3" hidden="1">3</definedName>
    <definedName name="solver_ver" localSheetId="1" hidden="1">3</definedName>
    <definedName name="solver_ver" localSheetId="0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2" i="5"/>
  <c r="H6" i="5"/>
  <c r="I3" i="5"/>
  <c r="H3" i="5"/>
  <c r="I2" i="5"/>
  <c r="I4" i="5" s="1"/>
  <c r="H2" i="5"/>
  <c r="L5" i="5" s="1"/>
  <c r="H4" i="5" l="1"/>
  <c r="H6" i="4"/>
  <c r="I3" i="4"/>
  <c r="H3" i="4"/>
  <c r="I2" i="4"/>
  <c r="H2" i="4"/>
  <c r="H4" i="4" s="1"/>
  <c r="H6" i="1"/>
  <c r="B4" i="2"/>
  <c r="B3" i="2"/>
  <c r="I3" i="1"/>
  <c r="H3" i="1"/>
  <c r="I2" i="1"/>
  <c r="H2" i="1"/>
  <c r="I4" i="4" l="1"/>
  <c r="H4" i="1"/>
  <c r="I4" i="1"/>
  <c r="L4" i="1"/>
  <c r="L5" i="4"/>
</calcChain>
</file>

<file path=xl/sharedStrings.xml><?xml version="1.0" encoding="utf-8"?>
<sst xmlns="http://schemas.openxmlformats.org/spreadsheetml/2006/main" count="164" uniqueCount="57">
  <si>
    <t>azienda</t>
  </si>
  <si>
    <t>azi1</t>
  </si>
  <si>
    <t>azi2</t>
  </si>
  <si>
    <t>azi3</t>
  </si>
  <si>
    <t>azi4</t>
  </si>
  <si>
    <t>azi5</t>
  </si>
  <si>
    <t>azi6</t>
  </si>
  <si>
    <t>azi7</t>
  </si>
  <si>
    <t>azi8</t>
  </si>
  <si>
    <t>azi9</t>
  </si>
  <si>
    <t>azi10</t>
  </si>
  <si>
    <t>azi11</t>
  </si>
  <si>
    <t>azi12</t>
  </si>
  <si>
    <t>azi13</t>
  </si>
  <si>
    <t>azi14</t>
  </si>
  <si>
    <t>azi15</t>
  </si>
  <si>
    <t>azi16</t>
  </si>
  <si>
    <t>azi17</t>
  </si>
  <si>
    <t>azi18</t>
  </si>
  <si>
    <t>azi19</t>
  </si>
  <si>
    <t>azi20</t>
  </si>
  <si>
    <t>azi21</t>
  </si>
  <si>
    <t>azi22</t>
  </si>
  <si>
    <t>azi23</t>
  </si>
  <si>
    <t>azi24</t>
  </si>
  <si>
    <t>azi25</t>
  </si>
  <si>
    <t>azi26</t>
  </si>
  <si>
    <t>azi27</t>
  </si>
  <si>
    <t>azi28</t>
  </si>
  <si>
    <t>azi29</t>
  </si>
  <si>
    <t>azi30</t>
  </si>
  <si>
    <t>azi31</t>
  </si>
  <si>
    <t>azi32</t>
  </si>
  <si>
    <t>azi33</t>
  </si>
  <si>
    <t>azi34</t>
  </si>
  <si>
    <t>azi35</t>
  </si>
  <si>
    <t>azi36</t>
  </si>
  <si>
    <t>azi37</t>
  </si>
  <si>
    <t>azi38</t>
  </si>
  <si>
    <t>azi39</t>
  </si>
  <si>
    <t>azi40</t>
  </si>
  <si>
    <t>input</t>
  </si>
  <si>
    <t>output</t>
  </si>
  <si>
    <t>output CD 6-0,87</t>
  </si>
  <si>
    <t>ineffic (0,5+0,5*casuale())</t>
  </si>
  <si>
    <t>OE</t>
  </si>
  <si>
    <t>IE</t>
  </si>
  <si>
    <t>gamma</t>
  </si>
  <si>
    <t>frank</t>
  </si>
  <si>
    <t>diff</t>
  </si>
  <si>
    <t>latoa</t>
  </si>
  <si>
    <t>latob</t>
  </si>
  <si>
    <t>area</t>
  </si>
  <si>
    <t>perimetro</t>
  </si>
  <si>
    <t>sommagamma</t>
  </si>
  <si>
    <t>inp-frank</t>
  </si>
  <si>
    <t>o/i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</si>
</sst>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00000_-;\-* #,##0.00000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0" fontId="0" fillId="0" borderId="0" xfId="0" applyNumberFormat="1"/>
    <xf numFmtId="0" fontId="0" fillId="0" borderId="1" xfId="0" applyBorder="1"/>
    <xf numFmtId="0" fontId="3" fillId="0" borderId="0" xfId="0" applyFont="1"/>
    <xf numFmtId="164" fontId="0" fillId="0" borderId="0" xfId="1" applyNumberFormat="1" applyFont="1"/>
    <xf numFmtId="0" fontId="0" fillId="2" borderId="0" xfId="0" applyFill="1"/>
    <xf numFmtId="0" fontId="0" fillId="0" borderId="0" xfId="0" applyFill="1"/>
    <xf numFmtId="0" fontId="4" fillId="0" borderId="0" xfId="0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'inputeff con inaz'!$C$1</c:f>
              <c:strCache>
                <c:ptCount val="1"/>
                <c:pt idx="0">
                  <c:v>output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ymbol val="plus"/>
              <c:size val="10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19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</c:spPr>
            </c:marker>
            <c:bubble3D val="0"/>
          </c:dPt>
          <c:xVal>
            <c:numRef>
              <c:f>'inputeff con inaz'!$B$2:$B$41</c:f>
              <c:numCache>
                <c:formatCode>General</c:formatCode>
                <c:ptCount val="40"/>
                <c:pt idx="0">
                  <c:v>617</c:v>
                </c:pt>
                <c:pt idx="1">
                  <c:v>933</c:v>
                </c:pt>
                <c:pt idx="2">
                  <c:v>686</c:v>
                </c:pt>
                <c:pt idx="3">
                  <c:v>798</c:v>
                </c:pt>
                <c:pt idx="4">
                  <c:v>772</c:v>
                </c:pt>
                <c:pt idx="5">
                  <c:v>898</c:v>
                </c:pt>
                <c:pt idx="6">
                  <c:v>689</c:v>
                </c:pt>
                <c:pt idx="7">
                  <c:v>475</c:v>
                </c:pt>
                <c:pt idx="8">
                  <c:v>231</c:v>
                </c:pt>
                <c:pt idx="9">
                  <c:v>224</c:v>
                </c:pt>
                <c:pt idx="10">
                  <c:v>603</c:v>
                </c:pt>
                <c:pt idx="11">
                  <c:v>733</c:v>
                </c:pt>
                <c:pt idx="12">
                  <c:v>716</c:v>
                </c:pt>
                <c:pt idx="13">
                  <c:v>343</c:v>
                </c:pt>
                <c:pt idx="14">
                  <c:v>400</c:v>
                </c:pt>
                <c:pt idx="15">
                  <c:v>973</c:v>
                </c:pt>
                <c:pt idx="16">
                  <c:v>741</c:v>
                </c:pt>
                <c:pt idx="17">
                  <c:v>831</c:v>
                </c:pt>
                <c:pt idx="18">
                  <c:v>1100</c:v>
                </c:pt>
                <c:pt idx="19">
                  <c:v>215</c:v>
                </c:pt>
                <c:pt idx="20">
                  <c:v>886</c:v>
                </c:pt>
                <c:pt idx="21">
                  <c:v>750</c:v>
                </c:pt>
                <c:pt idx="22">
                  <c:v>348</c:v>
                </c:pt>
                <c:pt idx="23">
                  <c:v>535</c:v>
                </c:pt>
                <c:pt idx="24">
                  <c:v>394</c:v>
                </c:pt>
                <c:pt idx="25">
                  <c:v>797</c:v>
                </c:pt>
                <c:pt idx="26">
                  <c:v>305</c:v>
                </c:pt>
                <c:pt idx="27">
                  <c:v>258</c:v>
                </c:pt>
                <c:pt idx="28">
                  <c:v>532</c:v>
                </c:pt>
                <c:pt idx="29">
                  <c:v>895</c:v>
                </c:pt>
                <c:pt idx="30">
                  <c:v>851</c:v>
                </c:pt>
                <c:pt idx="31">
                  <c:v>725</c:v>
                </c:pt>
                <c:pt idx="32">
                  <c:v>919</c:v>
                </c:pt>
                <c:pt idx="33">
                  <c:v>317</c:v>
                </c:pt>
                <c:pt idx="34">
                  <c:v>836</c:v>
                </c:pt>
                <c:pt idx="35">
                  <c:v>606</c:v>
                </c:pt>
                <c:pt idx="36">
                  <c:v>673</c:v>
                </c:pt>
                <c:pt idx="37">
                  <c:v>766</c:v>
                </c:pt>
                <c:pt idx="38">
                  <c:v>854</c:v>
                </c:pt>
                <c:pt idx="39">
                  <c:v>502</c:v>
                </c:pt>
              </c:numCache>
            </c:numRef>
          </c:xVal>
          <c:yVal>
            <c:numRef>
              <c:f>'inputeff con inaz'!$C$2:$C$41</c:f>
              <c:numCache>
                <c:formatCode>General</c:formatCode>
                <c:ptCount val="40"/>
                <c:pt idx="0">
                  <c:v>1514.1470483791209</c:v>
                </c:pt>
                <c:pt idx="1">
                  <c:v>2279.163143811531</c:v>
                </c:pt>
                <c:pt idx="2">
                  <c:v>1334.7114403176686</c:v>
                </c:pt>
                <c:pt idx="3">
                  <c:v>1150.9887894433232</c:v>
                </c:pt>
                <c:pt idx="4">
                  <c:v>1642.586540713753</c:v>
                </c:pt>
                <c:pt idx="5">
                  <c:v>1757.5380739032703</c:v>
                </c:pt>
                <c:pt idx="6">
                  <c:v>1496.8010690651308</c:v>
                </c:pt>
                <c:pt idx="7">
                  <c:v>956.94548181146035</c:v>
                </c:pt>
                <c:pt idx="8">
                  <c:v>625.29057843582734</c:v>
                </c:pt>
                <c:pt idx="9">
                  <c:v>475.1901496969017</c:v>
                </c:pt>
                <c:pt idx="10">
                  <c:v>962.69682621622781</c:v>
                </c:pt>
                <c:pt idx="11">
                  <c:v>1548.5657339079789</c:v>
                </c:pt>
                <c:pt idx="12">
                  <c:v>1653.8206927208721</c:v>
                </c:pt>
                <c:pt idx="13">
                  <c:v>850.22298067814495</c:v>
                </c:pt>
                <c:pt idx="14">
                  <c:v>200</c:v>
                </c:pt>
                <c:pt idx="15">
                  <c:v>1898.3139154696087</c:v>
                </c:pt>
                <c:pt idx="16">
                  <c:v>1384.6195269704433</c:v>
                </c:pt>
                <c:pt idx="17">
                  <c:v>1302.6856981530505</c:v>
                </c:pt>
                <c:pt idx="18">
                  <c:v>2000</c:v>
                </c:pt>
                <c:pt idx="19">
                  <c:v>555.15448463566531</c:v>
                </c:pt>
                <c:pt idx="20">
                  <c:v>1469.2238139771307</c:v>
                </c:pt>
                <c:pt idx="21">
                  <c:v>1737.3543924902151</c:v>
                </c:pt>
                <c:pt idx="22">
                  <c:v>658.77512248473715</c:v>
                </c:pt>
                <c:pt idx="23">
                  <c:v>1264.9628740332244</c:v>
                </c:pt>
                <c:pt idx="24">
                  <c:v>618.638244603163</c:v>
                </c:pt>
                <c:pt idx="25">
                  <c:v>1182.3894367418231</c:v>
                </c:pt>
                <c:pt idx="26">
                  <c:v>591.47940136248269</c:v>
                </c:pt>
                <c:pt idx="27">
                  <c:v>405.28831744275175</c:v>
                </c:pt>
                <c:pt idx="28">
                  <c:v>1253.4227662982294</c:v>
                </c:pt>
                <c:pt idx="29">
                  <c:v>1468.8582108207984</c:v>
                </c:pt>
                <c:pt idx="30">
                  <c:v>1299.9205236545647</c:v>
                </c:pt>
                <c:pt idx="31">
                  <c:v>1711.7657468618536</c:v>
                </c:pt>
                <c:pt idx="32">
                  <c:v>1702.144981662087</c:v>
                </c:pt>
                <c:pt idx="33">
                  <c:v>735.97730522090069</c:v>
                </c:pt>
                <c:pt idx="34">
                  <c:v>1612.590844869437</c:v>
                </c:pt>
                <c:pt idx="35">
                  <c:v>939.59856073087894</c:v>
                </c:pt>
                <c:pt idx="36">
                  <c:v>1128.7629976480719</c:v>
                </c:pt>
                <c:pt idx="37">
                  <c:v>1234.6018659807137</c:v>
                </c:pt>
                <c:pt idx="38">
                  <c:v>1648.1834665346021</c:v>
                </c:pt>
                <c:pt idx="39">
                  <c:v>941.72320304558627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66368"/>
        <c:axId val="139468096"/>
      </c:scatterChart>
      <c:valAx>
        <c:axId val="1394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468096"/>
        <c:crosses val="autoZero"/>
        <c:crossBetween val="midCat"/>
      </c:valAx>
      <c:valAx>
        <c:axId val="13946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66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inputeff!$C$1</c:f>
              <c:strCache>
                <c:ptCount val="1"/>
                <c:pt idx="0">
                  <c:v>output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ymbol val="plus"/>
              <c:size val="10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8"/>
            <c:marker>
              <c:symbol val="auto"/>
              <c:spPr>
                <a:solidFill>
                  <a:srgbClr val="0070C0"/>
                </a:solidFill>
              </c:spPr>
            </c:marker>
            <c:bubble3D val="0"/>
          </c:dPt>
          <c:dPt>
            <c:idx val="19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</c:spPr>
            </c:marker>
            <c:bubble3D val="0"/>
          </c:dPt>
          <c:xVal>
            <c:numRef>
              <c:f>inputeff!$B$2:$B$41</c:f>
              <c:numCache>
                <c:formatCode>General</c:formatCode>
                <c:ptCount val="40"/>
                <c:pt idx="0">
                  <c:v>617</c:v>
                </c:pt>
                <c:pt idx="1">
                  <c:v>933</c:v>
                </c:pt>
                <c:pt idx="2">
                  <c:v>686</c:v>
                </c:pt>
                <c:pt idx="3">
                  <c:v>798</c:v>
                </c:pt>
                <c:pt idx="4">
                  <c:v>772</c:v>
                </c:pt>
                <c:pt idx="5">
                  <c:v>898</c:v>
                </c:pt>
                <c:pt idx="6">
                  <c:v>689</c:v>
                </c:pt>
                <c:pt idx="7">
                  <c:v>475</c:v>
                </c:pt>
                <c:pt idx="8">
                  <c:v>231</c:v>
                </c:pt>
                <c:pt idx="9">
                  <c:v>224</c:v>
                </c:pt>
                <c:pt idx="10">
                  <c:v>603</c:v>
                </c:pt>
                <c:pt idx="11">
                  <c:v>733</c:v>
                </c:pt>
                <c:pt idx="12">
                  <c:v>716</c:v>
                </c:pt>
                <c:pt idx="13">
                  <c:v>343</c:v>
                </c:pt>
                <c:pt idx="14">
                  <c:v>400</c:v>
                </c:pt>
                <c:pt idx="15">
                  <c:v>973</c:v>
                </c:pt>
                <c:pt idx="16">
                  <c:v>741</c:v>
                </c:pt>
                <c:pt idx="17">
                  <c:v>831</c:v>
                </c:pt>
                <c:pt idx="18">
                  <c:v>1100</c:v>
                </c:pt>
                <c:pt idx="19">
                  <c:v>215</c:v>
                </c:pt>
                <c:pt idx="20">
                  <c:v>886</c:v>
                </c:pt>
                <c:pt idx="21">
                  <c:v>750</c:v>
                </c:pt>
                <c:pt idx="22">
                  <c:v>348</c:v>
                </c:pt>
                <c:pt idx="23">
                  <c:v>535</c:v>
                </c:pt>
                <c:pt idx="24">
                  <c:v>394</c:v>
                </c:pt>
                <c:pt idx="25">
                  <c:v>797</c:v>
                </c:pt>
                <c:pt idx="26">
                  <c:v>305</c:v>
                </c:pt>
                <c:pt idx="27">
                  <c:v>258</c:v>
                </c:pt>
                <c:pt idx="28">
                  <c:v>532</c:v>
                </c:pt>
                <c:pt idx="29">
                  <c:v>895</c:v>
                </c:pt>
                <c:pt idx="30">
                  <c:v>851</c:v>
                </c:pt>
                <c:pt idx="31">
                  <c:v>725</c:v>
                </c:pt>
                <c:pt idx="32">
                  <c:v>919</c:v>
                </c:pt>
                <c:pt idx="33">
                  <c:v>317</c:v>
                </c:pt>
                <c:pt idx="34">
                  <c:v>836</c:v>
                </c:pt>
                <c:pt idx="35">
                  <c:v>606</c:v>
                </c:pt>
                <c:pt idx="36">
                  <c:v>673</c:v>
                </c:pt>
                <c:pt idx="37">
                  <c:v>766</c:v>
                </c:pt>
                <c:pt idx="38">
                  <c:v>854</c:v>
                </c:pt>
                <c:pt idx="39">
                  <c:v>502</c:v>
                </c:pt>
              </c:numCache>
            </c:numRef>
          </c:xVal>
          <c:yVal>
            <c:numRef>
              <c:f>inputeff!$C$2:$C$41</c:f>
              <c:numCache>
                <c:formatCode>General</c:formatCode>
                <c:ptCount val="40"/>
                <c:pt idx="0">
                  <c:v>1514.1470483791209</c:v>
                </c:pt>
                <c:pt idx="1">
                  <c:v>2279.163143811531</c:v>
                </c:pt>
                <c:pt idx="2">
                  <c:v>1334.7114403176686</c:v>
                </c:pt>
                <c:pt idx="3">
                  <c:v>1150.9887894433232</c:v>
                </c:pt>
                <c:pt idx="4">
                  <c:v>1642.586540713753</c:v>
                </c:pt>
                <c:pt idx="5">
                  <c:v>1757.5380739032703</c:v>
                </c:pt>
                <c:pt idx="6">
                  <c:v>1496.8010690651308</c:v>
                </c:pt>
                <c:pt idx="7">
                  <c:v>956.94548181146035</c:v>
                </c:pt>
                <c:pt idx="8">
                  <c:v>625.29057843582734</c:v>
                </c:pt>
                <c:pt idx="9">
                  <c:v>475.1901496969017</c:v>
                </c:pt>
                <c:pt idx="10">
                  <c:v>962.69682621622781</c:v>
                </c:pt>
                <c:pt idx="11">
                  <c:v>1548.5657339079789</c:v>
                </c:pt>
                <c:pt idx="12">
                  <c:v>1653.8206927208721</c:v>
                </c:pt>
                <c:pt idx="13">
                  <c:v>850.22298067814495</c:v>
                </c:pt>
                <c:pt idx="14">
                  <c:v>200</c:v>
                </c:pt>
                <c:pt idx="15">
                  <c:v>1898.3139154696087</c:v>
                </c:pt>
                <c:pt idx="16">
                  <c:v>1384.6195269704433</c:v>
                </c:pt>
                <c:pt idx="17">
                  <c:v>1302.6856981530505</c:v>
                </c:pt>
                <c:pt idx="18">
                  <c:v>2000</c:v>
                </c:pt>
                <c:pt idx="19">
                  <c:v>555.15448463566531</c:v>
                </c:pt>
                <c:pt idx="20">
                  <c:v>1469.2238139771307</c:v>
                </c:pt>
                <c:pt idx="21">
                  <c:v>1737.3543924902151</c:v>
                </c:pt>
                <c:pt idx="22">
                  <c:v>658.77512248473715</c:v>
                </c:pt>
                <c:pt idx="23">
                  <c:v>1264.9628740332244</c:v>
                </c:pt>
                <c:pt idx="24">
                  <c:v>618.638244603163</c:v>
                </c:pt>
                <c:pt idx="25">
                  <c:v>1182.3894367418231</c:v>
                </c:pt>
                <c:pt idx="26">
                  <c:v>591.47940136248269</c:v>
                </c:pt>
                <c:pt idx="27">
                  <c:v>405.28831744275175</c:v>
                </c:pt>
                <c:pt idx="28">
                  <c:v>1253.4227662982294</c:v>
                </c:pt>
                <c:pt idx="29">
                  <c:v>1468.8582108207984</c:v>
                </c:pt>
                <c:pt idx="30">
                  <c:v>1299.9205236545647</c:v>
                </c:pt>
                <c:pt idx="31">
                  <c:v>1711.7657468618536</c:v>
                </c:pt>
                <c:pt idx="32">
                  <c:v>1702.144981662087</c:v>
                </c:pt>
                <c:pt idx="33">
                  <c:v>735.97730522090069</c:v>
                </c:pt>
                <c:pt idx="34">
                  <c:v>1612.590844869437</c:v>
                </c:pt>
                <c:pt idx="35">
                  <c:v>939.59856073087894</c:v>
                </c:pt>
                <c:pt idx="36">
                  <c:v>1128.7629976480719</c:v>
                </c:pt>
                <c:pt idx="37">
                  <c:v>1234.6018659807137</c:v>
                </c:pt>
                <c:pt idx="38">
                  <c:v>1648.1834665346021</c:v>
                </c:pt>
                <c:pt idx="39">
                  <c:v>941.72320304558627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08288"/>
        <c:axId val="80108864"/>
      </c:scatterChart>
      <c:valAx>
        <c:axId val="801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08864"/>
        <c:crosses val="autoZero"/>
        <c:crossBetween val="midCat"/>
      </c:valAx>
      <c:valAx>
        <c:axId val="8010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108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outputeff!$C$1</c:f>
              <c:strCache>
                <c:ptCount val="1"/>
                <c:pt idx="0">
                  <c:v>output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ymbol val="plus"/>
              <c:size val="5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spPr>
              <a:ln w="28575">
                <a:noFill/>
              </a:ln>
            </c:spPr>
          </c:dPt>
          <c:dPt>
            <c:idx val="8"/>
            <c:marker>
              <c:symbol val="x"/>
              <c:size val="7"/>
              <c:spPr>
                <a:solidFill>
                  <a:srgbClr val="FF0000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</c:spPr>
            </c:marker>
            <c:bubble3D val="0"/>
          </c:dPt>
          <c:xVal>
            <c:numRef>
              <c:f>outputeff!$B$2:$B$41</c:f>
              <c:numCache>
                <c:formatCode>General</c:formatCode>
                <c:ptCount val="40"/>
                <c:pt idx="0">
                  <c:v>617</c:v>
                </c:pt>
                <c:pt idx="1">
                  <c:v>933</c:v>
                </c:pt>
                <c:pt idx="2">
                  <c:v>686</c:v>
                </c:pt>
                <c:pt idx="3">
                  <c:v>798</c:v>
                </c:pt>
                <c:pt idx="4">
                  <c:v>772</c:v>
                </c:pt>
                <c:pt idx="5">
                  <c:v>898</c:v>
                </c:pt>
                <c:pt idx="6">
                  <c:v>689</c:v>
                </c:pt>
                <c:pt idx="7">
                  <c:v>475</c:v>
                </c:pt>
                <c:pt idx="8">
                  <c:v>231</c:v>
                </c:pt>
                <c:pt idx="9">
                  <c:v>224</c:v>
                </c:pt>
                <c:pt idx="10">
                  <c:v>603</c:v>
                </c:pt>
                <c:pt idx="11">
                  <c:v>733</c:v>
                </c:pt>
                <c:pt idx="12">
                  <c:v>716</c:v>
                </c:pt>
                <c:pt idx="13">
                  <c:v>343</c:v>
                </c:pt>
                <c:pt idx="14">
                  <c:v>400</c:v>
                </c:pt>
                <c:pt idx="15">
                  <c:v>973</c:v>
                </c:pt>
                <c:pt idx="16">
                  <c:v>741</c:v>
                </c:pt>
                <c:pt idx="17">
                  <c:v>831</c:v>
                </c:pt>
                <c:pt idx="18">
                  <c:v>1100</c:v>
                </c:pt>
                <c:pt idx="19">
                  <c:v>215</c:v>
                </c:pt>
                <c:pt idx="20">
                  <c:v>886</c:v>
                </c:pt>
                <c:pt idx="21">
                  <c:v>750</c:v>
                </c:pt>
                <c:pt idx="22">
                  <c:v>348</c:v>
                </c:pt>
                <c:pt idx="23">
                  <c:v>535</c:v>
                </c:pt>
                <c:pt idx="24">
                  <c:v>394</c:v>
                </c:pt>
                <c:pt idx="25">
                  <c:v>797</c:v>
                </c:pt>
                <c:pt idx="26">
                  <c:v>305</c:v>
                </c:pt>
                <c:pt idx="27">
                  <c:v>258</c:v>
                </c:pt>
                <c:pt idx="28">
                  <c:v>532</c:v>
                </c:pt>
                <c:pt idx="29">
                  <c:v>895</c:v>
                </c:pt>
                <c:pt idx="30">
                  <c:v>851</c:v>
                </c:pt>
                <c:pt idx="31">
                  <c:v>725</c:v>
                </c:pt>
                <c:pt idx="32">
                  <c:v>919</c:v>
                </c:pt>
                <c:pt idx="33">
                  <c:v>317</c:v>
                </c:pt>
                <c:pt idx="34">
                  <c:v>836</c:v>
                </c:pt>
                <c:pt idx="35">
                  <c:v>606</c:v>
                </c:pt>
                <c:pt idx="36">
                  <c:v>673</c:v>
                </c:pt>
                <c:pt idx="37">
                  <c:v>766</c:v>
                </c:pt>
                <c:pt idx="38">
                  <c:v>854</c:v>
                </c:pt>
                <c:pt idx="39">
                  <c:v>502</c:v>
                </c:pt>
              </c:numCache>
            </c:numRef>
          </c:xVal>
          <c:yVal>
            <c:numRef>
              <c:f>outputeff!$C$2:$C$41</c:f>
              <c:numCache>
                <c:formatCode>General</c:formatCode>
                <c:ptCount val="40"/>
                <c:pt idx="0">
                  <c:v>1514.1470483791209</c:v>
                </c:pt>
                <c:pt idx="1">
                  <c:v>2279.163143811531</c:v>
                </c:pt>
                <c:pt idx="2">
                  <c:v>1334.7114403176686</c:v>
                </c:pt>
                <c:pt idx="3">
                  <c:v>1150.9887894433232</c:v>
                </c:pt>
                <c:pt idx="4">
                  <c:v>1642.586540713753</c:v>
                </c:pt>
                <c:pt idx="5">
                  <c:v>1757.5380739032703</c:v>
                </c:pt>
                <c:pt idx="6">
                  <c:v>1496.8010690651308</c:v>
                </c:pt>
                <c:pt idx="7">
                  <c:v>956.94548181146035</c:v>
                </c:pt>
                <c:pt idx="8">
                  <c:v>625.29057843582734</c:v>
                </c:pt>
                <c:pt idx="9">
                  <c:v>475.1901496969017</c:v>
                </c:pt>
                <c:pt idx="10">
                  <c:v>962.69682621622781</c:v>
                </c:pt>
                <c:pt idx="11">
                  <c:v>1548.5657339079789</c:v>
                </c:pt>
                <c:pt idx="12">
                  <c:v>1653.8206927208721</c:v>
                </c:pt>
                <c:pt idx="13">
                  <c:v>850.22298067814495</c:v>
                </c:pt>
                <c:pt idx="14">
                  <c:v>200</c:v>
                </c:pt>
                <c:pt idx="15">
                  <c:v>1898.3139154696087</c:v>
                </c:pt>
                <c:pt idx="16">
                  <c:v>1384.6195269704433</c:v>
                </c:pt>
                <c:pt idx="17">
                  <c:v>1302.6856981530505</c:v>
                </c:pt>
                <c:pt idx="18">
                  <c:v>2000</c:v>
                </c:pt>
                <c:pt idx="19">
                  <c:v>555.15448463566531</c:v>
                </c:pt>
                <c:pt idx="20">
                  <c:v>1469.2238139771307</c:v>
                </c:pt>
                <c:pt idx="21">
                  <c:v>1737.3543924902151</c:v>
                </c:pt>
                <c:pt idx="22">
                  <c:v>658.77512248473715</c:v>
                </c:pt>
                <c:pt idx="23">
                  <c:v>1264.9628740332244</c:v>
                </c:pt>
                <c:pt idx="24">
                  <c:v>618.638244603163</c:v>
                </c:pt>
                <c:pt idx="25">
                  <c:v>1182.3894367418231</c:v>
                </c:pt>
                <c:pt idx="26">
                  <c:v>591.47940136248269</c:v>
                </c:pt>
                <c:pt idx="27">
                  <c:v>405.28831744275175</c:v>
                </c:pt>
                <c:pt idx="28">
                  <c:v>1253.4227662982294</c:v>
                </c:pt>
                <c:pt idx="29">
                  <c:v>1468.8582108207984</c:v>
                </c:pt>
                <c:pt idx="30">
                  <c:v>1299.9205236545647</c:v>
                </c:pt>
                <c:pt idx="31">
                  <c:v>1711.7657468618536</c:v>
                </c:pt>
                <c:pt idx="32">
                  <c:v>1702.144981662087</c:v>
                </c:pt>
                <c:pt idx="33">
                  <c:v>735.97730522090069</c:v>
                </c:pt>
                <c:pt idx="34">
                  <c:v>1612.590844869437</c:v>
                </c:pt>
                <c:pt idx="35">
                  <c:v>939.59856073087894</c:v>
                </c:pt>
                <c:pt idx="36">
                  <c:v>1128.7629976480719</c:v>
                </c:pt>
                <c:pt idx="37">
                  <c:v>1234.6018659807137</c:v>
                </c:pt>
                <c:pt idx="38">
                  <c:v>1648.1834665346021</c:v>
                </c:pt>
                <c:pt idx="39">
                  <c:v>941.72320304558627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41056"/>
        <c:axId val="80141632"/>
      </c:scatterChart>
      <c:valAx>
        <c:axId val="801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141632"/>
        <c:crosses val="autoZero"/>
        <c:crossBetween val="midCat"/>
      </c:valAx>
      <c:valAx>
        <c:axId val="8014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1410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9086</xdr:colOff>
      <xdr:row>6</xdr:row>
      <xdr:rowOff>73004</xdr:rowOff>
    </xdr:from>
    <xdr:to>
      <xdr:col>13</xdr:col>
      <xdr:colOff>449618</xdr:colOff>
      <xdr:row>21</xdr:row>
      <xdr:rowOff>141183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452437</xdr:colOff>
      <xdr:row>7</xdr:row>
      <xdr:rowOff>47625</xdr:rowOff>
    </xdr:from>
    <xdr:to>
      <xdr:col>12</xdr:col>
      <xdr:colOff>214312</xdr:colOff>
      <xdr:row>20</xdr:row>
      <xdr:rowOff>11906</xdr:rowOff>
    </xdr:to>
    <xdr:sp macro="" textlink="">
      <xdr:nvSpPr>
        <xdr:cNvPr id="10" name="Figura a mano libera 9"/>
        <xdr:cNvSpPr/>
      </xdr:nvSpPr>
      <xdr:spPr>
        <a:xfrm>
          <a:off x="4012406" y="1476375"/>
          <a:ext cx="3708797" cy="2440781"/>
        </a:xfrm>
        <a:custGeom>
          <a:avLst/>
          <a:gdLst>
            <a:gd name="connsiteX0" fmla="*/ 0 w 3708797"/>
            <a:gd name="connsiteY0" fmla="*/ 2440781 h 2440781"/>
            <a:gd name="connsiteX1" fmla="*/ 3708797 w 3708797"/>
            <a:gd name="connsiteY1" fmla="*/ 0 h 2440781"/>
            <a:gd name="connsiteX2" fmla="*/ 3708797 w 3708797"/>
            <a:gd name="connsiteY2" fmla="*/ 0 h 2440781"/>
            <a:gd name="connsiteX3" fmla="*/ 3708797 w 3708797"/>
            <a:gd name="connsiteY3" fmla="*/ 0 h 24407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08797" h="2440781">
              <a:moveTo>
                <a:pt x="0" y="2440781"/>
              </a:moveTo>
              <a:lnTo>
                <a:pt x="3708797" y="0"/>
              </a:lnTo>
              <a:lnTo>
                <a:pt x="3708797" y="0"/>
              </a:lnTo>
              <a:lnTo>
                <a:pt x="3708797" y="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92430</xdr:colOff>
      <xdr:row>6</xdr:row>
      <xdr:rowOff>67051</xdr:rowOff>
    </xdr:from>
    <xdr:to>
      <xdr:col>12</xdr:col>
      <xdr:colOff>336508</xdr:colOff>
      <xdr:row>21</xdr:row>
      <xdr:rowOff>135230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65484</xdr:colOff>
      <xdr:row>10</xdr:row>
      <xdr:rowOff>11906</xdr:rowOff>
    </xdr:from>
    <xdr:to>
      <xdr:col>12</xdr:col>
      <xdr:colOff>77390</xdr:colOff>
      <xdr:row>20</xdr:row>
      <xdr:rowOff>17859</xdr:rowOff>
    </xdr:to>
    <xdr:sp macro="" textlink="">
      <xdr:nvSpPr>
        <xdr:cNvPr id="5" name="Figura a mano libera 4"/>
        <xdr:cNvSpPr/>
      </xdr:nvSpPr>
      <xdr:spPr>
        <a:xfrm>
          <a:off x="4232672" y="2012156"/>
          <a:ext cx="3351609" cy="1910953"/>
        </a:xfrm>
        <a:custGeom>
          <a:avLst/>
          <a:gdLst>
            <a:gd name="connsiteX0" fmla="*/ 83344 w 3375422"/>
            <a:gd name="connsiteY0" fmla="*/ 1393031 h 1910953"/>
            <a:gd name="connsiteX1" fmla="*/ 83344 w 3375422"/>
            <a:gd name="connsiteY1" fmla="*/ 1393031 h 1910953"/>
            <a:gd name="connsiteX2" fmla="*/ 154782 w 3375422"/>
            <a:gd name="connsiteY2" fmla="*/ 1357313 h 1910953"/>
            <a:gd name="connsiteX3" fmla="*/ 2446735 w 3375422"/>
            <a:gd name="connsiteY3" fmla="*/ 0 h 1910953"/>
            <a:gd name="connsiteX4" fmla="*/ 3375422 w 3375422"/>
            <a:gd name="connsiteY4" fmla="*/ 0 h 1910953"/>
            <a:gd name="connsiteX5" fmla="*/ 3363516 w 3375422"/>
            <a:gd name="connsiteY5" fmla="*/ 1910953 h 1910953"/>
            <a:gd name="connsiteX6" fmla="*/ 35719 w 3375422"/>
            <a:gd name="connsiteY6" fmla="*/ 1910953 h 1910953"/>
            <a:gd name="connsiteX7" fmla="*/ 0 w 3375422"/>
            <a:gd name="connsiteY7" fmla="*/ 1905000 h 1910953"/>
            <a:gd name="connsiteX8" fmla="*/ 0 w 3375422"/>
            <a:gd name="connsiteY8" fmla="*/ 1428750 h 1910953"/>
            <a:gd name="connsiteX9" fmla="*/ 83344 w 3375422"/>
            <a:gd name="connsiteY9" fmla="*/ 1393031 h 19109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3375422" h="1910953">
              <a:moveTo>
                <a:pt x="83344" y="1393031"/>
              </a:moveTo>
              <a:lnTo>
                <a:pt x="83344" y="1393031"/>
              </a:lnTo>
              <a:lnTo>
                <a:pt x="154782" y="1357313"/>
              </a:lnTo>
              <a:lnTo>
                <a:pt x="2446735" y="0"/>
              </a:lnTo>
              <a:lnTo>
                <a:pt x="3375422" y="0"/>
              </a:lnTo>
              <a:cubicBezTo>
                <a:pt x="3371453" y="636984"/>
                <a:pt x="3367485" y="1273969"/>
                <a:pt x="3363516" y="1910953"/>
              </a:cubicBezTo>
              <a:lnTo>
                <a:pt x="35719" y="1910953"/>
              </a:lnTo>
              <a:lnTo>
                <a:pt x="0" y="1905000"/>
              </a:lnTo>
              <a:lnTo>
                <a:pt x="0" y="1428750"/>
              </a:lnTo>
              <a:lnTo>
                <a:pt x="83344" y="1393031"/>
              </a:lnTo>
              <a:close/>
            </a:path>
          </a:pathLst>
        </a:custGeom>
        <a:solidFill>
          <a:schemeClr val="accent1">
            <a:alpha val="4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29765</xdr:colOff>
      <xdr:row>19</xdr:row>
      <xdr:rowOff>35719</xdr:rowOff>
    </xdr:from>
    <xdr:to>
      <xdr:col>7</xdr:col>
      <xdr:colOff>642937</xdr:colOff>
      <xdr:row>19</xdr:row>
      <xdr:rowOff>41672</xdr:rowOff>
    </xdr:to>
    <xdr:cxnSp macro="">
      <xdr:nvCxnSpPr>
        <xdr:cNvPr id="7" name="Connettore 2 6"/>
        <xdr:cNvCxnSpPr/>
      </xdr:nvCxnSpPr>
      <xdr:spPr>
        <a:xfrm flipH="1">
          <a:off x="4196953" y="3750469"/>
          <a:ext cx="613172" cy="595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59531</xdr:colOff>
      <xdr:row>17</xdr:row>
      <xdr:rowOff>125016</xdr:rowOff>
    </xdr:from>
    <xdr:to>
      <xdr:col>7</xdr:col>
      <xdr:colOff>59531</xdr:colOff>
      <xdr:row>19</xdr:row>
      <xdr:rowOff>41672</xdr:rowOff>
    </xdr:to>
    <xdr:cxnSp macro="">
      <xdr:nvCxnSpPr>
        <xdr:cNvPr id="9" name="Connettore 1 8"/>
        <xdr:cNvCxnSpPr/>
      </xdr:nvCxnSpPr>
      <xdr:spPr>
        <a:xfrm>
          <a:off x="4226719" y="3458766"/>
          <a:ext cx="0" cy="29765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146009</xdr:colOff>
      <xdr:row>6</xdr:row>
      <xdr:rowOff>13472</xdr:rowOff>
    </xdr:from>
    <xdr:to>
      <xdr:col>11</xdr:col>
      <xdr:colOff>241259</xdr:colOff>
      <xdr:row>21</xdr:row>
      <xdr:rowOff>81651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285749</xdr:colOff>
      <xdr:row>9</xdr:row>
      <xdr:rowOff>154781</xdr:rowOff>
    </xdr:from>
    <xdr:to>
      <xdr:col>10</xdr:col>
      <xdr:colOff>226219</xdr:colOff>
      <xdr:row>9</xdr:row>
      <xdr:rowOff>154781</xdr:rowOff>
    </xdr:to>
    <xdr:cxnSp macro="">
      <xdr:nvCxnSpPr>
        <xdr:cNvPr id="4" name="Connettore 1 3"/>
        <xdr:cNvCxnSpPr/>
      </xdr:nvCxnSpPr>
      <xdr:spPr>
        <a:xfrm>
          <a:off x="6119812" y="1964531"/>
          <a:ext cx="547688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107156</xdr:colOff>
      <xdr:row>9</xdr:row>
      <xdr:rowOff>154781</xdr:rowOff>
    </xdr:from>
    <xdr:to>
      <xdr:col>11</xdr:col>
      <xdr:colOff>17859</xdr:colOff>
      <xdr:row>19</xdr:row>
      <xdr:rowOff>166687</xdr:rowOff>
    </xdr:to>
    <xdr:sp macro="" textlink="">
      <xdr:nvSpPr>
        <xdr:cNvPr id="5" name="Figura a mano libera 4"/>
        <xdr:cNvSpPr/>
      </xdr:nvSpPr>
      <xdr:spPr>
        <a:xfrm>
          <a:off x="3667125" y="1964531"/>
          <a:ext cx="3399234" cy="1916906"/>
        </a:xfrm>
        <a:custGeom>
          <a:avLst/>
          <a:gdLst>
            <a:gd name="connsiteX0" fmla="*/ 0 w 3399234"/>
            <a:gd name="connsiteY0" fmla="*/ 1899047 h 1916906"/>
            <a:gd name="connsiteX1" fmla="*/ 5953 w 3399234"/>
            <a:gd name="connsiteY1" fmla="*/ 1428750 h 1916906"/>
            <a:gd name="connsiteX2" fmla="*/ 83344 w 3399234"/>
            <a:gd name="connsiteY2" fmla="*/ 1345406 h 1916906"/>
            <a:gd name="connsiteX3" fmla="*/ 2416969 w 3399234"/>
            <a:gd name="connsiteY3" fmla="*/ 5953 h 1916906"/>
            <a:gd name="connsiteX4" fmla="*/ 3387328 w 3399234"/>
            <a:gd name="connsiteY4" fmla="*/ 0 h 1916906"/>
            <a:gd name="connsiteX5" fmla="*/ 3399234 w 3399234"/>
            <a:gd name="connsiteY5" fmla="*/ 1916906 h 1916906"/>
            <a:gd name="connsiteX6" fmla="*/ 0 w 3399234"/>
            <a:gd name="connsiteY6" fmla="*/ 1899047 h 19169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399234" h="1916906">
              <a:moveTo>
                <a:pt x="0" y="1899047"/>
              </a:moveTo>
              <a:cubicBezTo>
                <a:pt x="1984" y="1742281"/>
                <a:pt x="3969" y="1585516"/>
                <a:pt x="5953" y="1428750"/>
              </a:cubicBezTo>
              <a:lnTo>
                <a:pt x="83344" y="1345406"/>
              </a:lnTo>
              <a:lnTo>
                <a:pt x="2416969" y="5953"/>
              </a:lnTo>
              <a:lnTo>
                <a:pt x="3387328" y="0"/>
              </a:lnTo>
              <a:cubicBezTo>
                <a:pt x="3391297" y="638969"/>
                <a:pt x="3395265" y="1277937"/>
                <a:pt x="3399234" y="1916906"/>
              </a:cubicBezTo>
              <a:lnTo>
                <a:pt x="0" y="1899047"/>
              </a:lnTo>
              <a:close/>
            </a:path>
          </a:pathLst>
        </a:custGeom>
        <a:solidFill>
          <a:schemeClr val="accent1">
            <a:alpha val="3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="160" zoomScaleNormal="1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" sqref="I4"/>
    </sheetView>
  </sheetViews>
  <sheetFormatPr defaultRowHeight="15" x14ac:dyDescent="0.25"/>
  <cols>
    <col min="1" max="1" width="7.85546875" bestFit="1" customWidth="1"/>
    <col min="8" max="8" width="15.42578125" customWidth="1"/>
    <col min="9" max="9" width="9.5703125" customWidth="1"/>
    <col min="12" max="12" width="6.85546875" customWidth="1"/>
    <col min="13" max="13" width="6.140625" bestFit="1" customWidth="1"/>
    <col min="14" max="14" width="16.42578125" bestFit="1" customWidth="1"/>
    <col min="15" max="15" width="6.140625" bestFit="1" customWidth="1"/>
    <col min="20" max="20" width="15.7109375" style="1" bestFit="1" customWidth="1"/>
    <col min="21" max="21" width="9.140625" style="1"/>
  </cols>
  <sheetData>
    <row r="1" spans="1:21" x14ac:dyDescent="0.25">
      <c r="A1" s="8" t="s">
        <v>0</v>
      </c>
      <c r="B1" s="8" t="s">
        <v>41</v>
      </c>
      <c r="C1" s="8" t="s">
        <v>42</v>
      </c>
      <c r="D1" t="s">
        <v>47</v>
      </c>
      <c r="E1" t="s">
        <v>56</v>
      </c>
      <c r="H1" t="s">
        <v>41</v>
      </c>
      <c r="I1" t="s">
        <v>42</v>
      </c>
      <c r="T1" s="1" t="s">
        <v>43</v>
      </c>
      <c r="U1" s="1" t="s">
        <v>44</v>
      </c>
    </row>
    <row r="2" spans="1:21" ht="18.75" x14ac:dyDescent="0.3">
      <c r="A2" s="8" t="s">
        <v>1</v>
      </c>
      <c r="B2" s="8">
        <v>617</v>
      </c>
      <c r="C2" s="8">
        <v>1514.1470483791209</v>
      </c>
      <c r="D2">
        <v>0</v>
      </c>
      <c r="E2">
        <f>C2/B2</f>
        <v>2.4540470800309899</v>
      </c>
      <c r="G2" t="s">
        <v>55</v>
      </c>
      <c r="H2">
        <f>SUMPRODUCT(B2:B41,D2:D41)</f>
        <v>552.96058093817373</v>
      </c>
      <c r="I2" s="5">
        <f>SUMPRODUCT(C2:C41,D2:D41)</f>
        <v>1496.8010454850294</v>
      </c>
      <c r="T2" s="1">
        <v>1605.8291716696194</v>
      </c>
      <c r="U2" s="1">
        <v>0.94290667718087695</v>
      </c>
    </row>
    <row r="3" spans="1:21" x14ac:dyDescent="0.25">
      <c r="A3" s="8" t="s">
        <v>2</v>
      </c>
      <c r="B3" s="8">
        <v>933</v>
      </c>
      <c r="C3" s="8">
        <v>2279.163143811531</v>
      </c>
      <c r="D3">
        <v>0</v>
      </c>
      <c r="E3">
        <f t="shared" ref="E3:E41" si="0">C3/B3</f>
        <v>2.4428329515664857</v>
      </c>
      <c r="G3" t="s">
        <v>7</v>
      </c>
      <c r="H3" s="4">
        <f>VLOOKUP($G3,$A2:$C41,2,FALSE)</f>
        <v>689</v>
      </c>
      <c r="I3" s="4">
        <f>VLOOKUP($G3,$A2:$C41,3,FALSE)</f>
        <v>1496.8010690651308</v>
      </c>
      <c r="T3" s="1">
        <v>2301.167758057687</v>
      </c>
      <c r="U3" s="1">
        <v>0.99043763142904051</v>
      </c>
    </row>
    <row r="4" spans="1:21" ht="18.75" x14ac:dyDescent="0.3">
      <c r="A4" s="8" t="s">
        <v>3</v>
      </c>
      <c r="B4" s="8">
        <v>686</v>
      </c>
      <c r="C4" s="8">
        <v>1334.7114403176686</v>
      </c>
      <c r="D4">
        <v>0</v>
      </c>
      <c r="E4">
        <f t="shared" si="0"/>
        <v>1.9456434990053477</v>
      </c>
      <c r="G4" t="s">
        <v>49</v>
      </c>
      <c r="H4" s="6">
        <f>H2-H3</f>
        <v>-136.03941906182627</v>
      </c>
      <c r="I4" s="5">
        <f>I2-I3</f>
        <v>-2.3580101469633519E-5</v>
      </c>
      <c r="K4" s="2"/>
      <c r="T4" s="1">
        <v>1760.9751645339111</v>
      </c>
      <c r="U4" s="1">
        <v>0.75793882117067535</v>
      </c>
    </row>
    <row r="5" spans="1:21" x14ac:dyDescent="0.25">
      <c r="A5" s="8" t="s">
        <v>4</v>
      </c>
      <c r="B5" s="8">
        <v>798</v>
      </c>
      <c r="C5" s="8">
        <v>1150.9887894433232</v>
      </c>
      <c r="D5">
        <v>0</v>
      </c>
      <c r="E5">
        <f t="shared" si="0"/>
        <v>1.4423418414076732</v>
      </c>
      <c r="K5" s="2" t="s">
        <v>46</v>
      </c>
      <c r="L5">
        <f>H2/H3</f>
        <v>0.80255526986672532</v>
      </c>
      <c r="P5" s="3"/>
      <c r="T5" s="1">
        <v>2008.601422190035</v>
      </c>
      <c r="U5" s="1">
        <v>0.57302995842170001</v>
      </c>
    </row>
    <row r="6" spans="1:21" x14ac:dyDescent="0.25">
      <c r="A6" s="8" t="s">
        <v>5</v>
      </c>
      <c r="B6" s="8">
        <v>772</v>
      </c>
      <c r="C6" s="8">
        <v>1642.586540713753</v>
      </c>
      <c r="D6">
        <v>0</v>
      </c>
      <c r="E6">
        <f t="shared" si="0"/>
        <v>2.127702772945276</v>
      </c>
      <c r="G6" s="2" t="s">
        <v>54</v>
      </c>
      <c r="H6">
        <f>SUM(D2:D41)</f>
        <v>2.3937687486501029</v>
      </c>
      <c r="T6" s="1">
        <v>1951.5437943545244</v>
      </c>
      <c r="U6" s="1">
        <v>0.84168571848885443</v>
      </c>
    </row>
    <row r="7" spans="1:21" x14ac:dyDescent="0.25">
      <c r="A7" s="8" t="s">
        <v>6</v>
      </c>
      <c r="B7" s="8">
        <v>898</v>
      </c>
      <c r="C7" s="8">
        <v>1757.5380739032703</v>
      </c>
      <c r="D7">
        <v>0</v>
      </c>
      <c r="E7">
        <f t="shared" si="0"/>
        <v>1.9571693473310359</v>
      </c>
      <c r="T7" s="1">
        <v>2225.8795695691206</v>
      </c>
      <c r="U7" s="1">
        <v>0.78959261674857351</v>
      </c>
    </row>
    <row r="8" spans="1:21" x14ac:dyDescent="0.25">
      <c r="A8" s="8" t="s">
        <v>7</v>
      </c>
      <c r="B8" s="8">
        <v>689</v>
      </c>
      <c r="C8" s="8">
        <v>1496.8010690651308</v>
      </c>
      <c r="D8">
        <v>0</v>
      </c>
      <c r="E8">
        <f t="shared" si="0"/>
        <v>2.1724253542309593</v>
      </c>
      <c r="T8" s="1">
        <v>1767.6731832541736</v>
      </c>
      <c r="U8" s="1">
        <v>0.84676346467485319</v>
      </c>
    </row>
    <row r="9" spans="1:21" x14ac:dyDescent="0.25">
      <c r="A9" s="8" t="s">
        <v>8</v>
      </c>
      <c r="B9" s="8">
        <v>475</v>
      </c>
      <c r="C9" s="8">
        <v>956.94548181146035</v>
      </c>
      <c r="D9">
        <v>0</v>
      </c>
      <c r="E9">
        <f t="shared" si="0"/>
        <v>2.0146220669714956</v>
      </c>
      <c r="T9" s="1">
        <v>1279.0122108750982</v>
      </c>
      <c r="U9" s="1">
        <v>0.74819104436596406</v>
      </c>
    </row>
    <row r="10" spans="1:21" x14ac:dyDescent="0.25">
      <c r="A10" s="8" t="s">
        <v>9</v>
      </c>
      <c r="B10" s="8">
        <v>231</v>
      </c>
      <c r="C10" s="8">
        <v>625.29057843582734</v>
      </c>
      <c r="D10">
        <v>2.3937687486501029</v>
      </c>
      <c r="E10">
        <f t="shared" si="0"/>
        <v>2.7068856209343175</v>
      </c>
      <c r="T10" s="1">
        <v>683.11476580614681</v>
      </c>
      <c r="U10" s="1">
        <v>0.91535216296769562</v>
      </c>
    </row>
    <row r="11" spans="1:21" x14ac:dyDescent="0.25">
      <c r="A11" s="8" t="s">
        <v>10</v>
      </c>
      <c r="B11" s="8">
        <v>224</v>
      </c>
      <c r="C11" s="8">
        <v>475.1901496969017</v>
      </c>
      <c r="D11">
        <v>0</v>
      </c>
      <c r="E11">
        <f t="shared" si="0"/>
        <v>2.1213845968611684</v>
      </c>
      <c r="T11" s="1">
        <v>665.06949193191736</v>
      </c>
      <c r="U11" s="1">
        <v>0.71449698935452977</v>
      </c>
    </row>
    <row r="12" spans="1:21" x14ac:dyDescent="0.25">
      <c r="A12" s="8" t="s">
        <v>11</v>
      </c>
      <c r="B12" s="8">
        <v>603</v>
      </c>
      <c r="C12" s="8">
        <v>962.69682621622781</v>
      </c>
      <c r="D12">
        <v>0</v>
      </c>
      <c r="E12">
        <f t="shared" si="0"/>
        <v>1.596512149612318</v>
      </c>
      <c r="T12" s="1">
        <v>1574.0818523370854</v>
      </c>
      <c r="U12" s="1">
        <v>0.61159260859712195</v>
      </c>
    </row>
    <row r="13" spans="1:21" x14ac:dyDescent="0.25">
      <c r="A13" s="8" t="s">
        <v>12</v>
      </c>
      <c r="B13" s="8">
        <v>733</v>
      </c>
      <c r="C13" s="8">
        <v>1548.5657339079789</v>
      </c>
      <c r="D13">
        <v>0</v>
      </c>
      <c r="E13">
        <f t="shared" si="0"/>
        <v>2.1126408375279384</v>
      </c>
      <c r="T13" s="1">
        <v>1865.4847723741011</v>
      </c>
      <c r="U13" s="1">
        <v>0.83011437929734666</v>
      </c>
    </row>
    <row r="14" spans="1:21" x14ac:dyDescent="0.25">
      <c r="A14" s="8" t="s">
        <v>13</v>
      </c>
      <c r="B14" s="8">
        <v>716</v>
      </c>
      <c r="C14" s="8">
        <v>1653.8206927208721</v>
      </c>
      <c r="D14">
        <v>0</v>
      </c>
      <c r="E14">
        <f t="shared" si="0"/>
        <v>2.3098054367609944</v>
      </c>
      <c r="T14" s="1">
        <v>1827.7869818071981</v>
      </c>
      <c r="U14" s="1">
        <v>0.90482135455723656</v>
      </c>
    </row>
    <row r="15" spans="1:21" x14ac:dyDescent="0.25">
      <c r="A15" s="8" t="s">
        <v>14</v>
      </c>
      <c r="B15" s="8">
        <v>343</v>
      </c>
      <c r="C15" s="8">
        <v>850.22298067814495</v>
      </c>
      <c r="D15">
        <v>0</v>
      </c>
      <c r="E15">
        <f t="shared" si="0"/>
        <v>2.4787842002278277</v>
      </c>
      <c r="T15" s="1">
        <v>963.51201531302661</v>
      </c>
      <c r="U15" s="1">
        <v>0.88242073494218309</v>
      </c>
    </row>
    <row r="16" spans="1:21" x14ac:dyDescent="0.25">
      <c r="A16" s="7" t="s">
        <v>15</v>
      </c>
      <c r="B16" s="7">
        <v>400</v>
      </c>
      <c r="C16" s="7">
        <v>200</v>
      </c>
      <c r="D16">
        <v>0</v>
      </c>
      <c r="E16">
        <f t="shared" si="0"/>
        <v>0.5</v>
      </c>
      <c r="T16" s="1">
        <v>741.91915487275526</v>
      </c>
      <c r="U16" s="1">
        <v>0.53604201238411253</v>
      </c>
    </row>
    <row r="17" spans="1:21" x14ac:dyDescent="0.25">
      <c r="A17" s="9" t="s">
        <v>16</v>
      </c>
      <c r="B17" s="9">
        <v>973</v>
      </c>
      <c r="C17" s="9">
        <v>1898.3139154696087</v>
      </c>
      <c r="D17">
        <v>0</v>
      </c>
      <c r="E17">
        <f t="shared" si="0"/>
        <v>1.9509906633808929</v>
      </c>
      <c r="T17" s="1">
        <v>2386.7636853098666</v>
      </c>
      <c r="U17" s="1">
        <v>0.79535059426009158</v>
      </c>
    </row>
    <row r="18" spans="1:21" x14ac:dyDescent="0.25">
      <c r="A18" s="9" t="s">
        <v>17</v>
      </c>
      <c r="B18" s="9">
        <v>741</v>
      </c>
      <c r="C18" s="9">
        <v>1384.6195269704433</v>
      </c>
      <c r="D18">
        <v>0</v>
      </c>
      <c r="E18">
        <f t="shared" si="0"/>
        <v>1.8685823575849436</v>
      </c>
      <c r="T18" s="1">
        <v>1883.1854555934203</v>
      </c>
      <c r="U18" s="1">
        <v>0.73525394052819326</v>
      </c>
    </row>
    <row r="19" spans="1:21" x14ac:dyDescent="0.25">
      <c r="A19" s="9" t="s">
        <v>18</v>
      </c>
      <c r="B19" s="9">
        <v>831</v>
      </c>
      <c r="C19" s="9">
        <v>1302.6856981530505</v>
      </c>
      <c r="D19">
        <v>0</v>
      </c>
      <c r="E19">
        <f t="shared" si="0"/>
        <v>1.5676121518087249</v>
      </c>
      <c r="T19" s="1">
        <v>2080.6744828922751</v>
      </c>
      <c r="U19" s="1">
        <v>0.62608817903232572</v>
      </c>
    </row>
    <row r="20" spans="1:21" x14ac:dyDescent="0.25">
      <c r="A20" s="9" t="s">
        <v>19</v>
      </c>
      <c r="B20" s="9">
        <v>1100</v>
      </c>
      <c r="C20" s="9">
        <v>2000</v>
      </c>
      <c r="D20">
        <v>0</v>
      </c>
      <c r="E20">
        <f t="shared" si="0"/>
        <v>1.8181818181818181</v>
      </c>
      <c r="T20" s="1">
        <v>2318.3244888573054</v>
      </c>
      <c r="U20" s="1">
        <v>0.9721910158059639</v>
      </c>
    </row>
    <row r="21" spans="1:21" x14ac:dyDescent="0.25">
      <c r="A21" s="9" t="s">
        <v>20</v>
      </c>
      <c r="B21" s="9">
        <v>215</v>
      </c>
      <c r="C21" s="9">
        <v>555.15448463566531</v>
      </c>
      <c r="D21">
        <v>0</v>
      </c>
      <c r="E21">
        <f t="shared" si="0"/>
        <v>2.5821138820263503</v>
      </c>
      <c r="T21" s="1">
        <v>641.76009734048159</v>
      </c>
      <c r="U21" s="1">
        <v>0.86504986354913838</v>
      </c>
    </row>
    <row r="22" spans="1:21" x14ac:dyDescent="0.25">
      <c r="A22" s="9" t="s">
        <v>21</v>
      </c>
      <c r="B22" s="9">
        <v>886</v>
      </c>
      <c r="C22" s="9">
        <v>1469.2238139771307</v>
      </c>
      <c r="D22">
        <v>0</v>
      </c>
      <c r="E22">
        <f t="shared" si="0"/>
        <v>1.6582661557303959</v>
      </c>
      <c r="T22" s="1">
        <v>2199.9792692954247</v>
      </c>
      <c r="U22" s="1">
        <v>0.66783529939701247</v>
      </c>
    </row>
    <row r="23" spans="1:21" x14ac:dyDescent="0.25">
      <c r="A23" s="9" t="s">
        <v>22</v>
      </c>
      <c r="B23" s="9">
        <v>750</v>
      </c>
      <c r="C23" s="9">
        <v>1737.3543924902151</v>
      </c>
      <c r="D23">
        <v>0</v>
      </c>
      <c r="E23">
        <f t="shared" si="0"/>
        <v>2.3164725233202867</v>
      </c>
      <c r="T23" s="1">
        <v>1903.0690641933575</v>
      </c>
      <c r="U23" s="1">
        <v>0.91292240790358137</v>
      </c>
    </row>
    <row r="24" spans="1:21" x14ac:dyDescent="0.25">
      <c r="A24" s="9" t="s">
        <v>23</v>
      </c>
      <c r="B24" s="9">
        <v>348</v>
      </c>
      <c r="C24" s="9">
        <v>658.77512248473715</v>
      </c>
      <c r="D24">
        <v>0</v>
      </c>
      <c r="E24">
        <f t="shared" si="0"/>
        <v>1.8930319611630377</v>
      </c>
      <c r="T24" s="1">
        <v>975.7199674344688</v>
      </c>
      <c r="U24" s="1">
        <v>0.67516822907386254</v>
      </c>
    </row>
    <row r="25" spans="1:21" x14ac:dyDescent="0.25">
      <c r="A25" s="9" t="s">
        <v>24</v>
      </c>
      <c r="B25" s="9">
        <v>535</v>
      </c>
      <c r="C25" s="9">
        <v>1264.9628740332244</v>
      </c>
      <c r="D25">
        <v>0</v>
      </c>
      <c r="E25">
        <f t="shared" si="0"/>
        <v>2.3644165869779896</v>
      </c>
      <c r="T25" s="1">
        <v>1418.4663603574368</v>
      </c>
      <c r="U25" s="1">
        <v>0.89178207491256167</v>
      </c>
    </row>
    <row r="26" spans="1:21" x14ac:dyDescent="0.25">
      <c r="A26" s="9" t="s">
        <v>25</v>
      </c>
      <c r="B26" s="9">
        <v>394</v>
      </c>
      <c r="C26" s="9">
        <v>618.638244603163</v>
      </c>
      <c r="D26">
        <v>0</v>
      </c>
      <c r="E26">
        <f t="shared" si="0"/>
        <v>1.5701478289420381</v>
      </c>
      <c r="T26" s="1">
        <v>1087.0085581977942</v>
      </c>
      <c r="U26" s="1">
        <v>0.56911993924761206</v>
      </c>
    </row>
    <row r="27" spans="1:21" x14ac:dyDescent="0.25">
      <c r="A27" s="9" t="s">
        <v>26</v>
      </c>
      <c r="B27" s="9">
        <v>797</v>
      </c>
      <c r="C27" s="9">
        <v>1182.3894367418231</v>
      </c>
      <c r="D27">
        <v>0</v>
      </c>
      <c r="E27">
        <f t="shared" si="0"/>
        <v>1.4835501088354117</v>
      </c>
      <c r="T27" s="1">
        <v>2006.4114151181093</v>
      </c>
      <c r="U27" s="1">
        <v>0.58930557702803976</v>
      </c>
    </row>
    <row r="28" spans="1:21" x14ac:dyDescent="0.25">
      <c r="A28" s="9" t="s">
        <v>27</v>
      </c>
      <c r="B28" s="9">
        <v>305</v>
      </c>
      <c r="C28" s="9">
        <v>591.47940136248269</v>
      </c>
      <c r="D28">
        <v>0</v>
      </c>
      <c r="E28">
        <f t="shared" si="0"/>
        <v>1.9392767257786319</v>
      </c>
      <c r="T28" s="1">
        <v>869.94562950725776</v>
      </c>
      <c r="U28" s="1">
        <v>0.67990387134595998</v>
      </c>
    </row>
    <row r="29" spans="1:21" x14ac:dyDescent="0.25">
      <c r="A29" s="9" t="s">
        <v>28</v>
      </c>
      <c r="B29" s="9">
        <v>258</v>
      </c>
      <c r="C29" s="9">
        <v>405.28831744275175</v>
      </c>
      <c r="D29">
        <v>0</v>
      </c>
      <c r="E29">
        <f t="shared" si="0"/>
        <v>1.570884951328495</v>
      </c>
      <c r="T29" s="1">
        <v>752.07368769839115</v>
      </c>
      <c r="U29" s="1">
        <v>0.53889442493737005</v>
      </c>
    </row>
    <row r="30" spans="1:21" x14ac:dyDescent="0.25">
      <c r="A30" s="9" t="s">
        <v>29</v>
      </c>
      <c r="B30" s="9">
        <v>532</v>
      </c>
      <c r="C30" s="9">
        <v>1253.4227662982294</v>
      </c>
      <c r="D30">
        <v>0</v>
      </c>
      <c r="E30">
        <f t="shared" si="0"/>
        <v>2.3560578313876492</v>
      </c>
      <c r="T30" s="1">
        <v>1411.5438380056885</v>
      </c>
      <c r="U30" s="1">
        <v>0.88798004890102322</v>
      </c>
    </row>
    <row r="31" spans="1:21" x14ac:dyDescent="0.25">
      <c r="A31" s="9" t="s">
        <v>30</v>
      </c>
      <c r="B31" s="9">
        <v>895</v>
      </c>
      <c r="C31" s="9">
        <v>1468.8582108207984</v>
      </c>
      <c r="D31">
        <v>0</v>
      </c>
      <c r="E31">
        <f t="shared" si="0"/>
        <v>1.6411823584589926</v>
      </c>
      <c r="T31" s="1">
        <v>2219.408735710344</v>
      </c>
      <c r="U31" s="1">
        <v>0.66182410981214579</v>
      </c>
    </row>
    <row r="32" spans="1:21" x14ac:dyDescent="0.25">
      <c r="A32" s="9" t="s">
        <v>31</v>
      </c>
      <c r="B32" s="9">
        <v>851</v>
      </c>
      <c r="C32" s="9">
        <v>1299.9205236545647</v>
      </c>
      <c r="D32">
        <v>0</v>
      </c>
      <c r="E32">
        <f t="shared" si="0"/>
        <v>1.5275211793825672</v>
      </c>
      <c r="T32" s="1">
        <v>2124.1734077303277</v>
      </c>
      <c r="U32" s="1">
        <v>0.61196535034469035</v>
      </c>
    </row>
    <row r="33" spans="1:21" x14ac:dyDescent="0.25">
      <c r="A33" s="9" t="s">
        <v>32</v>
      </c>
      <c r="B33" s="9">
        <v>725</v>
      </c>
      <c r="C33" s="9">
        <v>1711.7657468618536</v>
      </c>
      <c r="D33">
        <v>0</v>
      </c>
      <c r="E33">
        <f t="shared" si="0"/>
        <v>2.3610562025680739</v>
      </c>
      <c r="T33" s="1">
        <v>1847.7589565955709</v>
      </c>
      <c r="U33" s="1">
        <v>0.92640100092693911</v>
      </c>
    </row>
    <row r="34" spans="1:21" x14ac:dyDescent="0.25">
      <c r="A34" s="9" t="s">
        <v>33</v>
      </c>
      <c r="B34" s="9">
        <v>919</v>
      </c>
      <c r="C34" s="9">
        <v>1702.144981662087</v>
      </c>
      <c r="D34">
        <v>0</v>
      </c>
      <c r="E34">
        <f t="shared" si="0"/>
        <v>1.8521708179130436</v>
      </c>
      <c r="T34" s="1">
        <v>2271.0973225471794</v>
      </c>
      <c r="U34" s="1">
        <v>0.74948130349298447</v>
      </c>
    </row>
    <row r="35" spans="1:21" x14ac:dyDescent="0.25">
      <c r="A35" s="9" t="s">
        <v>34</v>
      </c>
      <c r="B35" s="9">
        <v>317</v>
      </c>
      <c r="C35" s="9">
        <v>735.97730522090069</v>
      </c>
      <c r="D35">
        <v>0</v>
      </c>
      <c r="E35">
        <f t="shared" si="0"/>
        <v>2.3216949691511064</v>
      </c>
      <c r="T35" s="1">
        <v>899.64839295912418</v>
      </c>
      <c r="U35" s="1">
        <v>0.81807216128083504</v>
      </c>
    </row>
    <row r="36" spans="1:21" x14ac:dyDescent="0.25">
      <c r="A36" s="9" t="s">
        <v>35</v>
      </c>
      <c r="B36" s="9">
        <v>836</v>
      </c>
      <c r="C36" s="9">
        <v>1612.590844869437</v>
      </c>
      <c r="D36">
        <v>0</v>
      </c>
      <c r="E36">
        <f t="shared" si="0"/>
        <v>1.9289364173079391</v>
      </c>
      <c r="T36" s="1">
        <v>2091.561850186738</v>
      </c>
      <c r="U36" s="1">
        <v>0.77099840233051786</v>
      </c>
    </row>
    <row r="37" spans="1:21" x14ac:dyDescent="0.25">
      <c r="A37" s="9" t="s">
        <v>36</v>
      </c>
      <c r="B37" s="9">
        <v>606</v>
      </c>
      <c r="C37" s="9">
        <v>939.59856073087894</v>
      </c>
      <c r="D37">
        <v>0</v>
      </c>
      <c r="E37">
        <f t="shared" si="0"/>
        <v>1.5504926744733976</v>
      </c>
      <c r="T37" s="1">
        <v>1580.8928432917262</v>
      </c>
      <c r="U37" s="1">
        <v>0.59434677354503807</v>
      </c>
    </row>
    <row r="38" spans="1:21" x14ac:dyDescent="0.25">
      <c r="A38" s="9" t="s">
        <v>37</v>
      </c>
      <c r="B38" s="9">
        <v>673</v>
      </c>
      <c r="C38" s="9">
        <v>1128.7629976480719</v>
      </c>
      <c r="D38">
        <v>0</v>
      </c>
      <c r="E38">
        <f t="shared" si="0"/>
        <v>1.677210992047655</v>
      </c>
      <c r="T38" s="1">
        <v>1731.9061574072543</v>
      </c>
      <c r="U38" s="1">
        <v>0.65174605033905741</v>
      </c>
    </row>
    <row r="39" spans="1:21" x14ac:dyDescent="0.25">
      <c r="A39" s="9" t="s">
        <v>38</v>
      </c>
      <c r="B39" s="9">
        <v>766</v>
      </c>
      <c r="C39" s="9">
        <v>1234.6018659807137</v>
      </c>
      <c r="D39">
        <v>0</v>
      </c>
      <c r="E39">
        <f t="shared" si="0"/>
        <v>1.6117517832646393</v>
      </c>
      <c r="T39" s="1">
        <v>1938.3414367809405</v>
      </c>
      <c r="U39" s="1">
        <v>0.63693725086486963</v>
      </c>
    </row>
    <row r="40" spans="1:21" x14ac:dyDescent="0.25">
      <c r="A40" s="9" t="s">
        <v>39</v>
      </c>
      <c r="B40" s="9">
        <v>854</v>
      </c>
      <c r="C40" s="9">
        <v>1648.1834665346021</v>
      </c>
      <c r="D40">
        <v>0</v>
      </c>
      <c r="E40">
        <f t="shared" si="0"/>
        <v>1.929957220766513</v>
      </c>
      <c r="T40" s="1">
        <v>2130.6867143018922</v>
      </c>
      <c r="U40" s="1">
        <v>0.77354566275343783</v>
      </c>
    </row>
    <row r="41" spans="1:21" x14ac:dyDescent="0.25">
      <c r="A41" s="9" t="s">
        <v>40</v>
      </c>
      <c r="B41" s="9">
        <v>502</v>
      </c>
      <c r="C41" s="9">
        <v>941.72320304558627</v>
      </c>
      <c r="D41">
        <v>0</v>
      </c>
      <c r="E41">
        <f t="shared" si="0"/>
        <v>1.8759426355489766</v>
      </c>
      <c r="T41" s="1">
        <v>1342.0338937494932</v>
      </c>
      <c r="U41" s="1">
        <v>0.70171342723283725</v>
      </c>
    </row>
    <row r="42" spans="1:21" x14ac:dyDescent="0.25">
      <c r="A42" s="9"/>
      <c r="B42" s="9"/>
      <c r="C42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="160" zoomScaleNormal="1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8" sqref="D18"/>
    </sheetView>
  </sheetViews>
  <sheetFormatPr defaultRowHeight="15" x14ac:dyDescent="0.25"/>
  <cols>
    <col min="1" max="1" width="7.85546875" bestFit="1" customWidth="1"/>
    <col min="8" max="8" width="15.42578125" customWidth="1"/>
    <col min="9" max="9" width="9.5703125" customWidth="1"/>
    <col min="12" max="12" width="6.85546875" customWidth="1"/>
    <col min="13" max="13" width="6.140625" bestFit="1" customWidth="1"/>
    <col min="14" max="14" width="16.42578125" bestFit="1" customWidth="1"/>
    <col min="15" max="15" width="6.140625" bestFit="1" customWidth="1"/>
    <col min="20" max="20" width="15.7109375" style="1" bestFit="1" customWidth="1"/>
    <col min="21" max="21" width="9.140625" style="1"/>
  </cols>
  <sheetData>
    <row r="1" spans="1:21" x14ac:dyDescent="0.25">
      <c r="A1" s="8" t="s">
        <v>0</v>
      </c>
      <c r="B1" s="8" t="s">
        <v>41</v>
      </c>
      <c r="C1" s="8" t="s">
        <v>42</v>
      </c>
      <c r="D1" t="s">
        <v>47</v>
      </c>
      <c r="H1" t="s">
        <v>41</v>
      </c>
      <c r="I1" t="s">
        <v>42</v>
      </c>
      <c r="T1" s="1" t="s">
        <v>43</v>
      </c>
      <c r="U1" s="1" t="s">
        <v>44</v>
      </c>
    </row>
    <row r="2" spans="1:21" ht="18.75" x14ac:dyDescent="0.3">
      <c r="A2" s="8" t="s">
        <v>1</v>
      </c>
      <c r="B2" s="8">
        <v>617</v>
      </c>
      <c r="C2" s="8">
        <v>1514.1470483791209</v>
      </c>
      <c r="D2">
        <v>0</v>
      </c>
      <c r="G2" t="s">
        <v>55</v>
      </c>
      <c r="H2">
        <f>SUMPRODUCT(B2:B41,D2:D41)</f>
        <v>371.77368426127293</v>
      </c>
      <c r="I2" s="5">
        <f>SUMPRODUCT(C2:C41,D2:D41)</f>
        <v>956.94547084581268</v>
      </c>
      <c r="T2" s="1">
        <v>1605.8291716696194</v>
      </c>
      <c r="U2" s="1">
        <v>0.94290667718087695</v>
      </c>
    </row>
    <row r="3" spans="1:21" x14ac:dyDescent="0.25">
      <c r="A3" s="8" t="s">
        <v>2</v>
      </c>
      <c r="B3" s="8">
        <v>933</v>
      </c>
      <c r="C3" s="8">
        <v>2279.163143811531</v>
      </c>
      <c r="D3">
        <v>0.20053231292275864</v>
      </c>
      <c r="G3" t="s">
        <v>8</v>
      </c>
      <c r="H3" s="4">
        <f>VLOOKUP($G3,$A2:$C41,2,FALSE)</f>
        <v>475</v>
      </c>
      <c r="I3" s="4">
        <f>VLOOKUP($G3,$A2:$C41,3,FALSE)</f>
        <v>956.94548181146035</v>
      </c>
      <c r="T3" s="1">
        <v>2301.167758057687</v>
      </c>
      <c r="U3" s="1">
        <v>0.99043763142904051</v>
      </c>
    </row>
    <row r="4" spans="1:21" ht="18.75" x14ac:dyDescent="0.3">
      <c r="A4" s="8" t="s">
        <v>3</v>
      </c>
      <c r="B4" s="8">
        <v>686</v>
      </c>
      <c r="C4" s="8">
        <v>1334.7114403176686</v>
      </c>
      <c r="D4">
        <v>0</v>
      </c>
      <c r="G4" t="s">
        <v>49</v>
      </c>
      <c r="H4" s="6">
        <f>H2-H3</f>
        <v>-103.22631573872707</v>
      </c>
      <c r="I4" s="5">
        <f>I2-I3</f>
        <v>-1.096564767522068E-5</v>
      </c>
      <c r="K4" s="2"/>
      <c r="T4" s="1">
        <v>1760.9751645339111</v>
      </c>
      <c r="U4" s="1">
        <v>0.75793882117067535</v>
      </c>
    </row>
    <row r="5" spans="1:21" x14ac:dyDescent="0.25">
      <c r="A5" s="8" t="s">
        <v>4</v>
      </c>
      <c r="B5" s="8">
        <v>798</v>
      </c>
      <c r="C5" s="8">
        <v>1150.9887894433232</v>
      </c>
      <c r="D5">
        <v>0</v>
      </c>
      <c r="K5" s="2" t="s">
        <v>46</v>
      </c>
      <c r="L5">
        <f>H2/H3</f>
        <v>0.78268144055004829</v>
      </c>
      <c r="P5" s="3"/>
      <c r="T5" s="1">
        <v>2008.601422190035</v>
      </c>
      <c r="U5" s="1">
        <v>0.57302995842170001</v>
      </c>
    </row>
    <row r="6" spans="1:21" x14ac:dyDescent="0.25">
      <c r="A6" s="8" t="s">
        <v>5</v>
      </c>
      <c r="B6" s="8">
        <v>772</v>
      </c>
      <c r="C6" s="8">
        <v>1642.586540713753</v>
      </c>
      <c r="D6">
        <v>0</v>
      </c>
      <c r="G6" s="2" t="s">
        <v>54</v>
      </c>
      <c r="H6">
        <f>SUM(D2:D41)</f>
        <v>1.000000002551932</v>
      </c>
      <c r="T6" s="1">
        <v>1951.5437943545244</v>
      </c>
      <c r="U6" s="1">
        <v>0.84168571848885443</v>
      </c>
    </row>
    <row r="7" spans="1:21" x14ac:dyDescent="0.25">
      <c r="A7" s="8" t="s">
        <v>6</v>
      </c>
      <c r="B7" s="8">
        <v>898</v>
      </c>
      <c r="C7" s="8">
        <v>1757.5380739032703</v>
      </c>
      <c r="D7">
        <v>0</v>
      </c>
      <c r="T7" s="1">
        <v>2225.8795695691206</v>
      </c>
      <c r="U7" s="1">
        <v>0.78959261674857351</v>
      </c>
    </row>
    <row r="8" spans="1:21" x14ac:dyDescent="0.25">
      <c r="A8" s="8" t="s">
        <v>7</v>
      </c>
      <c r="B8" s="8">
        <v>689</v>
      </c>
      <c r="C8" s="8">
        <v>1496.8010690651308</v>
      </c>
      <c r="D8">
        <v>0</v>
      </c>
      <c r="T8" s="1">
        <v>1767.6731832541736</v>
      </c>
      <c r="U8" s="1">
        <v>0.84676346467485319</v>
      </c>
    </row>
    <row r="9" spans="1:21" x14ac:dyDescent="0.25">
      <c r="A9" s="8" t="s">
        <v>8</v>
      </c>
      <c r="B9" s="8">
        <v>475</v>
      </c>
      <c r="C9" s="8">
        <v>956.94548181146035</v>
      </c>
      <c r="D9">
        <v>0</v>
      </c>
      <c r="T9" s="1">
        <v>1279.0122108750982</v>
      </c>
      <c r="U9" s="1">
        <v>0.74819104436596406</v>
      </c>
    </row>
    <row r="10" spans="1:21" x14ac:dyDescent="0.25">
      <c r="A10" s="8" t="s">
        <v>9</v>
      </c>
      <c r="B10" s="8">
        <v>231</v>
      </c>
      <c r="C10" s="8">
        <v>625.29057843582734</v>
      </c>
      <c r="D10">
        <v>0.79946768962917347</v>
      </c>
      <c r="T10" s="1">
        <v>683.11476580614681</v>
      </c>
      <c r="U10" s="1">
        <v>0.91535216296769562</v>
      </c>
    </row>
    <row r="11" spans="1:21" x14ac:dyDescent="0.25">
      <c r="A11" s="8" t="s">
        <v>10</v>
      </c>
      <c r="B11" s="8">
        <v>224</v>
      </c>
      <c r="C11" s="8">
        <v>475.1901496969017</v>
      </c>
      <c r="D11">
        <v>0</v>
      </c>
      <c r="T11" s="1">
        <v>665.06949193191736</v>
      </c>
      <c r="U11" s="1">
        <v>0.71449698935452977</v>
      </c>
    </row>
    <row r="12" spans="1:21" x14ac:dyDescent="0.25">
      <c r="A12" s="8" t="s">
        <v>11</v>
      </c>
      <c r="B12" s="8">
        <v>603</v>
      </c>
      <c r="C12" s="8">
        <v>962.69682621622781</v>
      </c>
      <c r="D12">
        <v>0</v>
      </c>
      <c r="T12" s="1">
        <v>1574.0818523370854</v>
      </c>
      <c r="U12" s="1">
        <v>0.61159260859712195</v>
      </c>
    </row>
    <row r="13" spans="1:21" x14ac:dyDescent="0.25">
      <c r="A13" s="8" t="s">
        <v>12</v>
      </c>
      <c r="B13" s="8">
        <v>733</v>
      </c>
      <c r="C13" s="8">
        <v>1548.5657339079789</v>
      </c>
      <c r="D13">
        <v>0</v>
      </c>
      <c r="T13" s="1">
        <v>1865.4847723741011</v>
      </c>
      <c r="U13" s="1">
        <v>0.83011437929734666</v>
      </c>
    </row>
    <row r="14" spans="1:21" x14ac:dyDescent="0.25">
      <c r="A14" s="8" t="s">
        <v>13</v>
      </c>
      <c r="B14" s="8">
        <v>716</v>
      </c>
      <c r="C14" s="8">
        <v>1653.8206927208721</v>
      </c>
      <c r="D14">
        <v>0</v>
      </c>
      <c r="T14" s="1">
        <v>1827.7869818071981</v>
      </c>
      <c r="U14" s="1">
        <v>0.90482135455723656</v>
      </c>
    </row>
    <row r="15" spans="1:21" x14ac:dyDescent="0.25">
      <c r="A15" s="8" t="s">
        <v>14</v>
      </c>
      <c r="B15" s="8">
        <v>343</v>
      </c>
      <c r="C15" s="8">
        <v>850.22298067814495</v>
      </c>
      <c r="D15">
        <v>0</v>
      </c>
      <c r="T15" s="1">
        <v>963.51201531302661</v>
      </c>
      <c r="U15" s="1">
        <v>0.88242073494218309</v>
      </c>
    </row>
    <row r="16" spans="1:21" x14ac:dyDescent="0.25">
      <c r="A16" s="7" t="s">
        <v>15</v>
      </c>
      <c r="B16" s="7">
        <v>400</v>
      </c>
      <c r="C16" s="7">
        <v>200</v>
      </c>
      <c r="D16">
        <v>0</v>
      </c>
      <c r="T16" s="1">
        <v>741.91915487275526</v>
      </c>
      <c r="U16" s="1">
        <v>0.53604201238411253</v>
      </c>
    </row>
    <row r="17" spans="1:21" x14ac:dyDescent="0.25">
      <c r="A17" s="9" t="s">
        <v>16</v>
      </c>
      <c r="B17" s="9">
        <v>973</v>
      </c>
      <c r="C17" s="9">
        <v>1898.3139154696087</v>
      </c>
      <c r="D17">
        <v>0</v>
      </c>
      <c r="T17" s="1">
        <v>2386.7636853098666</v>
      </c>
      <c r="U17" s="1">
        <v>0.79535059426009158</v>
      </c>
    </row>
    <row r="18" spans="1:21" x14ac:dyDescent="0.25">
      <c r="A18" s="9" t="s">
        <v>17</v>
      </c>
      <c r="B18" s="9">
        <v>741</v>
      </c>
      <c r="C18" s="9">
        <v>1384.6195269704433</v>
      </c>
      <c r="D18">
        <v>0</v>
      </c>
      <c r="T18" s="1">
        <v>1883.1854555934203</v>
      </c>
      <c r="U18" s="1">
        <v>0.73525394052819326</v>
      </c>
    </row>
    <row r="19" spans="1:21" x14ac:dyDescent="0.25">
      <c r="A19" s="9" t="s">
        <v>18</v>
      </c>
      <c r="B19" s="9">
        <v>831</v>
      </c>
      <c r="C19" s="9">
        <v>1302.6856981530505</v>
      </c>
      <c r="D19">
        <v>0</v>
      </c>
      <c r="T19" s="1">
        <v>2080.6744828922751</v>
      </c>
      <c r="U19" s="1">
        <v>0.62608817903232572</v>
      </c>
    </row>
    <row r="20" spans="1:21" x14ac:dyDescent="0.25">
      <c r="A20" s="9" t="s">
        <v>19</v>
      </c>
      <c r="B20" s="9">
        <v>1100</v>
      </c>
      <c r="C20" s="9">
        <v>2000</v>
      </c>
      <c r="D20">
        <v>0</v>
      </c>
      <c r="T20" s="1">
        <v>2318.3244888573054</v>
      </c>
      <c r="U20" s="1">
        <v>0.9721910158059639</v>
      </c>
    </row>
    <row r="21" spans="1:21" x14ac:dyDescent="0.25">
      <c r="A21" s="9" t="s">
        <v>20</v>
      </c>
      <c r="B21" s="9">
        <v>215</v>
      </c>
      <c r="C21" s="9">
        <v>555.15448463566531</v>
      </c>
      <c r="D21">
        <v>0</v>
      </c>
      <c r="T21" s="1">
        <v>641.76009734048159</v>
      </c>
      <c r="U21" s="1">
        <v>0.86504986354913838</v>
      </c>
    </row>
    <row r="22" spans="1:21" x14ac:dyDescent="0.25">
      <c r="A22" s="9" t="s">
        <v>21</v>
      </c>
      <c r="B22" s="9">
        <v>886</v>
      </c>
      <c r="C22" s="9">
        <v>1469.2238139771307</v>
      </c>
      <c r="D22">
        <v>0</v>
      </c>
      <c r="T22" s="1">
        <v>2199.9792692954247</v>
      </c>
      <c r="U22" s="1">
        <v>0.66783529939701247</v>
      </c>
    </row>
    <row r="23" spans="1:21" x14ac:dyDescent="0.25">
      <c r="A23" s="9" t="s">
        <v>22</v>
      </c>
      <c r="B23" s="9">
        <v>750</v>
      </c>
      <c r="C23" s="9">
        <v>1737.3543924902151</v>
      </c>
      <c r="D23">
        <v>0</v>
      </c>
      <c r="T23" s="1">
        <v>1903.0690641933575</v>
      </c>
      <c r="U23" s="1">
        <v>0.91292240790358137</v>
      </c>
    </row>
    <row r="24" spans="1:21" x14ac:dyDescent="0.25">
      <c r="A24" s="9" t="s">
        <v>23</v>
      </c>
      <c r="B24" s="9">
        <v>348</v>
      </c>
      <c r="C24" s="9">
        <v>658.77512248473715</v>
      </c>
      <c r="D24">
        <v>0</v>
      </c>
      <c r="T24" s="1">
        <v>975.7199674344688</v>
      </c>
      <c r="U24" s="1">
        <v>0.67516822907386254</v>
      </c>
    </row>
    <row r="25" spans="1:21" x14ac:dyDescent="0.25">
      <c r="A25" s="9" t="s">
        <v>24</v>
      </c>
      <c r="B25" s="9">
        <v>535</v>
      </c>
      <c r="C25" s="9">
        <v>1264.9628740332244</v>
      </c>
      <c r="D25">
        <v>0</v>
      </c>
      <c r="T25" s="1">
        <v>1418.4663603574368</v>
      </c>
      <c r="U25" s="1">
        <v>0.89178207491256167</v>
      </c>
    </row>
    <row r="26" spans="1:21" x14ac:dyDescent="0.25">
      <c r="A26" s="9" t="s">
        <v>25</v>
      </c>
      <c r="B26" s="9">
        <v>394</v>
      </c>
      <c r="C26" s="9">
        <v>618.638244603163</v>
      </c>
      <c r="D26">
        <v>0</v>
      </c>
      <c r="T26" s="1">
        <v>1087.0085581977942</v>
      </c>
      <c r="U26" s="1">
        <v>0.56911993924761206</v>
      </c>
    </row>
    <row r="27" spans="1:21" x14ac:dyDescent="0.25">
      <c r="A27" s="9" t="s">
        <v>26</v>
      </c>
      <c r="B27" s="9">
        <v>797</v>
      </c>
      <c r="C27" s="9">
        <v>1182.3894367418231</v>
      </c>
      <c r="D27">
        <v>0</v>
      </c>
      <c r="T27" s="1">
        <v>2006.4114151181093</v>
      </c>
      <c r="U27" s="1">
        <v>0.58930557702803976</v>
      </c>
    </row>
    <row r="28" spans="1:21" x14ac:dyDescent="0.25">
      <c r="A28" s="9" t="s">
        <v>27</v>
      </c>
      <c r="B28" s="9">
        <v>305</v>
      </c>
      <c r="C28" s="9">
        <v>591.47940136248269</v>
      </c>
      <c r="D28">
        <v>0</v>
      </c>
      <c r="T28" s="1">
        <v>869.94562950725776</v>
      </c>
      <c r="U28" s="1">
        <v>0.67990387134595998</v>
      </c>
    </row>
    <row r="29" spans="1:21" x14ac:dyDescent="0.25">
      <c r="A29" s="9" t="s">
        <v>28</v>
      </c>
      <c r="B29" s="9">
        <v>258</v>
      </c>
      <c r="C29" s="9">
        <v>405.28831744275175</v>
      </c>
      <c r="D29">
        <v>0</v>
      </c>
      <c r="T29" s="1">
        <v>752.07368769839115</v>
      </c>
      <c r="U29" s="1">
        <v>0.53889442493737005</v>
      </c>
    </row>
    <row r="30" spans="1:21" x14ac:dyDescent="0.25">
      <c r="A30" s="9" t="s">
        <v>29</v>
      </c>
      <c r="B30" s="9">
        <v>532</v>
      </c>
      <c r="C30" s="9">
        <v>1253.4227662982294</v>
      </c>
      <c r="D30">
        <v>0</v>
      </c>
      <c r="T30" s="1">
        <v>1411.5438380056885</v>
      </c>
      <c r="U30" s="1">
        <v>0.88798004890102322</v>
      </c>
    </row>
    <row r="31" spans="1:21" x14ac:dyDescent="0.25">
      <c r="A31" s="9" t="s">
        <v>30</v>
      </c>
      <c r="B31" s="9">
        <v>895</v>
      </c>
      <c r="C31" s="9">
        <v>1468.8582108207984</v>
      </c>
      <c r="D31">
        <v>0</v>
      </c>
      <c r="T31" s="1">
        <v>2219.408735710344</v>
      </c>
      <c r="U31" s="1">
        <v>0.66182410981214579</v>
      </c>
    </row>
    <row r="32" spans="1:21" x14ac:dyDescent="0.25">
      <c r="A32" s="9" t="s">
        <v>31</v>
      </c>
      <c r="B32" s="9">
        <v>851</v>
      </c>
      <c r="C32" s="9">
        <v>1299.9205236545647</v>
      </c>
      <c r="D32">
        <v>0</v>
      </c>
      <c r="T32" s="1">
        <v>2124.1734077303277</v>
      </c>
      <c r="U32" s="1">
        <v>0.61196535034469035</v>
      </c>
    </row>
    <row r="33" spans="1:21" x14ac:dyDescent="0.25">
      <c r="A33" s="9" t="s">
        <v>32</v>
      </c>
      <c r="B33" s="9">
        <v>725</v>
      </c>
      <c r="C33" s="9">
        <v>1711.7657468618536</v>
      </c>
      <c r="D33">
        <v>0</v>
      </c>
      <c r="T33" s="1">
        <v>1847.7589565955709</v>
      </c>
      <c r="U33" s="1">
        <v>0.92640100092693911</v>
      </c>
    </row>
    <row r="34" spans="1:21" x14ac:dyDescent="0.25">
      <c r="A34" s="9" t="s">
        <v>33</v>
      </c>
      <c r="B34" s="9">
        <v>919</v>
      </c>
      <c r="C34" s="9">
        <v>1702.144981662087</v>
      </c>
      <c r="D34">
        <v>0</v>
      </c>
      <c r="T34" s="1">
        <v>2271.0973225471794</v>
      </c>
      <c r="U34" s="1">
        <v>0.74948130349298447</v>
      </c>
    </row>
    <row r="35" spans="1:21" x14ac:dyDescent="0.25">
      <c r="A35" s="9" t="s">
        <v>34</v>
      </c>
      <c r="B35" s="9">
        <v>317</v>
      </c>
      <c r="C35" s="9">
        <v>735.97730522090069</v>
      </c>
      <c r="D35">
        <v>0</v>
      </c>
      <c r="T35" s="1">
        <v>899.64839295912418</v>
      </c>
      <c r="U35" s="1">
        <v>0.81807216128083504</v>
      </c>
    </row>
    <row r="36" spans="1:21" x14ac:dyDescent="0.25">
      <c r="A36" s="9" t="s">
        <v>35</v>
      </c>
      <c r="B36" s="9">
        <v>836</v>
      </c>
      <c r="C36" s="9">
        <v>1612.590844869437</v>
      </c>
      <c r="D36">
        <v>0</v>
      </c>
      <c r="T36" s="1">
        <v>2091.561850186738</v>
      </c>
      <c r="U36" s="1">
        <v>0.77099840233051786</v>
      </c>
    </row>
    <row r="37" spans="1:21" x14ac:dyDescent="0.25">
      <c r="A37" s="9" t="s">
        <v>36</v>
      </c>
      <c r="B37" s="9">
        <v>606</v>
      </c>
      <c r="C37" s="9">
        <v>939.59856073087894</v>
      </c>
      <c r="D37">
        <v>0</v>
      </c>
      <c r="T37" s="1">
        <v>1580.8928432917262</v>
      </c>
      <c r="U37" s="1">
        <v>0.59434677354503807</v>
      </c>
    </row>
    <row r="38" spans="1:21" x14ac:dyDescent="0.25">
      <c r="A38" s="9" t="s">
        <v>37</v>
      </c>
      <c r="B38" s="9">
        <v>673</v>
      </c>
      <c r="C38" s="9">
        <v>1128.7629976480719</v>
      </c>
      <c r="D38">
        <v>0</v>
      </c>
      <c r="T38" s="1">
        <v>1731.9061574072543</v>
      </c>
      <c r="U38" s="1">
        <v>0.65174605033905741</v>
      </c>
    </row>
    <row r="39" spans="1:21" x14ac:dyDescent="0.25">
      <c r="A39" s="9" t="s">
        <v>38</v>
      </c>
      <c r="B39" s="9">
        <v>766</v>
      </c>
      <c r="C39" s="9">
        <v>1234.6018659807137</v>
      </c>
      <c r="D39">
        <v>0</v>
      </c>
      <c r="T39" s="1">
        <v>1938.3414367809405</v>
      </c>
      <c r="U39" s="1">
        <v>0.63693725086486963</v>
      </c>
    </row>
    <row r="40" spans="1:21" x14ac:dyDescent="0.25">
      <c r="A40" s="9" t="s">
        <v>39</v>
      </c>
      <c r="B40" s="9">
        <v>854</v>
      </c>
      <c r="C40" s="9">
        <v>1648.1834665346021</v>
      </c>
      <c r="D40">
        <v>0</v>
      </c>
      <c r="T40" s="1">
        <v>2130.6867143018922</v>
      </c>
      <c r="U40" s="1">
        <v>0.77354566275343783</v>
      </c>
    </row>
    <row r="41" spans="1:21" x14ac:dyDescent="0.25">
      <c r="A41" s="9" t="s">
        <v>40</v>
      </c>
      <c r="B41" s="9">
        <v>502</v>
      </c>
      <c r="C41" s="9">
        <v>941.72320304558627</v>
      </c>
      <c r="D41">
        <v>0</v>
      </c>
      <c r="T41" s="1">
        <v>1342.0338937494932</v>
      </c>
      <c r="U41" s="1">
        <v>0.70171342723283725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="160" zoomScaleNormal="16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defaultRowHeight="15" x14ac:dyDescent="0.25"/>
  <cols>
    <col min="1" max="1" width="7.85546875" bestFit="1" customWidth="1"/>
    <col min="8" max="8" width="15.42578125" customWidth="1"/>
    <col min="9" max="9" width="9.5703125" customWidth="1"/>
    <col min="12" max="12" width="6.85546875" customWidth="1"/>
    <col min="13" max="13" width="6.140625" bestFit="1" customWidth="1"/>
    <col min="14" max="14" width="16.42578125" bestFit="1" customWidth="1"/>
    <col min="15" max="15" width="6.140625" bestFit="1" customWidth="1"/>
    <col min="20" max="20" width="15.7109375" style="1" bestFit="1" customWidth="1"/>
    <col min="21" max="21" width="9.140625" style="1"/>
  </cols>
  <sheetData>
    <row r="1" spans="1:21" x14ac:dyDescent="0.25">
      <c r="A1" t="s">
        <v>0</v>
      </c>
      <c r="B1" t="s">
        <v>41</v>
      </c>
      <c r="C1" t="s">
        <v>42</v>
      </c>
      <c r="D1" t="s">
        <v>47</v>
      </c>
      <c r="H1" t="s">
        <v>41</v>
      </c>
      <c r="I1" t="s">
        <v>42</v>
      </c>
      <c r="T1" s="1" t="s">
        <v>43</v>
      </c>
      <c r="U1" s="1" t="s">
        <v>44</v>
      </c>
    </row>
    <row r="2" spans="1:21" ht="18.75" x14ac:dyDescent="0.3">
      <c r="A2" t="s">
        <v>1</v>
      </c>
      <c r="B2">
        <v>617</v>
      </c>
      <c r="C2">
        <v>1514.1470483791209</v>
      </c>
      <c r="D2">
        <v>0</v>
      </c>
      <c r="G2" t="s">
        <v>48</v>
      </c>
      <c r="H2">
        <f>SUMPRODUCT(B2:B41,D2:D41)</f>
        <v>932.99998971901664</v>
      </c>
      <c r="I2" s="5">
        <f>SUMPRODUCT(C2:C41,D2:D41)</f>
        <v>2279.1631186968061</v>
      </c>
      <c r="T2" s="1">
        <v>1605.8291716696194</v>
      </c>
      <c r="U2" s="1">
        <v>0.94290667718087695</v>
      </c>
    </row>
    <row r="3" spans="1:21" x14ac:dyDescent="0.25">
      <c r="A3" t="s">
        <v>2</v>
      </c>
      <c r="B3">
        <v>933</v>
      </c>
      <c r="C3">
        <v>2279.163143811531</v>
      </c>
      <c r="D3">
        <v>0.99999998898072517</v>
      </c>
      <c r="G3" t="s">
        <v>19</v>
      </c>
      <c r="H3" s="4">
        <f>VLOOKUP($G3,$A2:$C41,2,FALSE)</f>
        <v>1100</v>
      </c>
      <c r="I3" s="4">
        <f>VLOOKUP($G3,$A2:$C41,3,FALSE)</f>
        <v>2000</v>
      </c>
      <c r="T3" s="1">
        <v>2301.167758057687</v>
      </c>
      <c r="U3" s="1">
        <v>0.99043763142904051</v>
      </c>
    </row>
    <row r="4" spans="1:21" ht="18.75" x14ac:dyDescent="0.3">
      <c r="A4" t="s">
        <v>3</v>
      </c>
      <c r="B4">
        <v>686</v>
      </c>
      <c r="C4">
        <v>1334.7114403176686</v>
      </c>
      <c r="D4">
        <v>0</v>
      </c>
      <c r="G4" t="s">
        <v>49</v>
      </c>
      <c r="H4" s="6">
        <f>H2-H3</f>
        <v>-167.00001028098336</v>
      </c>
      <c r="I4" s="5">
        <f>I2-I3</f>
        <v>279.16311869680612</v>
      </c>
      <c r="K4" s="2" t="s">
        <v>45</v>
      </c>
      <c r="L4">
        <f>I3/I2</f>
        <v>0.87751507717603483</v>
      </c>
      <c r="T4" s="1">
        <v>1760.9751645339111</v>
      </c>
      <c r="U4" s="1">
        <v>0.75793882117067535</v>
      </c>
    </row>
    <row r="5" spans="1:21" x14ac:dyDescent="0.25">
      <c r="A5" t="s">
        <v>4</v>
      </c>
      <c r="B5">
        <v>798</v>
      </c>
      <c r="C5">
        <v>1150.9887894433232</v>
      </c>
      <c r="D5">
        <v>0</v>
      </c>
      <c r="K5" s="2"/>
      <c r="P5" s="3"/>
      <c r="T5" s="1">
        <v>2008.601422190035</v>
      </c>
      <c r="U5" s="1">
        <v>0.57302995842170001</v>
      </c>
    </row>
    <row r="6" spans="1:21" x14ac:dyDescent="0.25">
      <c r="A6" t="s">
        <v>5</v>
      </c>
      <c r="B6">
        <v>772</v>
      </c>
      <c r="C6">
        <v>1642.586540713753</v>
      </c>
      <c r="D6">
        <v>0</v>
      </c>
      <c r="G6" s="2" t="s">
        <v>54</v>
      </c>
      <c r="H6">
        <f>SUM(D2:D41)</f>
        <v>0.99999998898072517</v>
      </c>
      <c r="T6" s="1">
        <v>1951.5437943545244</v>
      </c>
      <c r="U6" s="1">
        <v>0.84168571848885443</v>
      </c>
    </row>
    <row r="7" spans="1:21" x14ac:dyDescent="0.25">
      <c r="A7" t="s">
        <v>6</v>
      </c>
      <c r="B7">
        <v>898</v>
      </c>
      <c r="C7">
        <v>1757.5380739032703</v>
      </c>
      <c r="D7">
        <v>0</v>
      </c>
      <c r="T7" s="1">
        <v>2225.8795695691206</v>
      </c>
      <c r="U7" s="1">
        <v>0.78959261674857351</v>
      </c>
    </row>
    <row r="8" spans="1:21" x14ac:dyDescent="0.25">
      <c r="A8" t="s">
        <v>7</v>
      </c>
      <c r="B8">
        <v>689</v>
      </c>
      <c r="C8">
        <v>1496.8010690651308</v>
      </c>
      <c r="D8">
        <v>0</v>
      </c>
      <c r="T8" s="1">
        <v>1767.6731832541736</v>
      </c>
      <c r="U8" s="1">
        <v>0.84676346467485319</v>
      </c>
    </row>
    <row r="9" spans="1:21" x14ac:dyDescent="0.25">
      <c r="A9" t="s">
        <v>8</v>
      </c>
      <c r="B9">
        <v>475</v>
      </c>
      <c r="C9">
        <v>956.94548181146035</v>
      </c>
      <c r="D9">
        <v>0</v>
      </c>
      <c r="T9" s="1">
        <v>1279.0122108750982</v>
      </c>
      <c r="U9" s="1">
        <v>0.74819104436596406</v>
      </c>
    </row>
    <row r="10" spans="1:21" x14ac:dyDescent="0.25">
      <c r="A10" t="s">
        <v>9</v>
      </c>
      <c r="B10">
        <v>231</v>
      </c>
      <c r="C10">
        <v>625.29057843582734</v>
      </c>
      <c r="D10">
        <v>0</v>
      </c>
      <c r="T10" s="1">
        <v>683.11476580614681</v>
      </c>
      <c r="U10" s="1">
        <v>0.91535216296769562</v>
      </c>
    </row>
    <row r="11" spans="1:21" x14ac:dyDescent="0.25">
      <c r="A11" t="s">
        <v>10</v>
      </c>
      <c r="B11">
        <v>224</v>
      </c>
      <c r="C11">
        <v>475.1901496969017</v>
      </c>
      <c r="D11">
        <v>0</v>
      </c>
      <c r="T11" s="1">
        <v>665.06949193191736</v>
      </c>
      <c r="U11" s="1">
        <v>0.71449698935452977</v>
      </c>
    </row>
    <row r="12" spans="1:21" x14ac:dyDescent="0.25">
      <c r="A12" t="s">
        <v>11</v>
      </c>
      <c r="B12">
        <v>603</v>
      </c>
      <c r="C12">
        <v>962.69682621622781</v>
      </c>
      <c r="D12">
        <v>0</v>
      </c>
      <c r="T12" s="1">
        <v>1574.0818523370854</v>
      </c>
      <c r="U12" s="1">
        <v>0.61159260859712195</v>
      </c>
    </row>
    <row r="13" spans="1:21" x14ac:dyDescent="0.25">
      <c r="A13" t="s">
        <v>12</v>
      </c>
      <c r="B13">
        <v>733</v>
      </c>
      <c r="C13">
        <v>1548.5657339079789</v>
      </c>
      <c r="D13">
        <v>0</v>
      </c>
      <c r="T13" s="1">
        <v>1865.4847723741011</v>
      </c>
      <c r="U13" s="1">
        <v>0.83011437929734666</v>
      </c>
    </row>
    <row r="14" spans="1:21" x14ac:dyDescent="0.25">
      <c r="A14" t="s">
        <v>13</v>
      </c>
      <c r="B14">
        <v>716</v>
      </c>
      <c r="C14">
        <v>1653.8206927208721</v>
      </c>
      <c r="D14">
        <v>0</v>
      </c>
      <c r="T14" s="1">
        <v>1827.7869818071981</v>
      </c>
      <c r="U14" s="1">
        <v>0.90482135455723656</v>
      </c>
    </row>
    <row r="15" spans="1:21" x14ac:dyDescent="0.25">
      <c r="A15" t="s">
        <v>14</v>
      </c>
      <c r="B15">
        <v>343</v>
      </c>
      <c r="C15">
        <v>850.22298067814495</v>
      </c>
      <c r="D15">
        <v>0</v>
      </c>
      <c r="T15" s="1">
        <v>963.51201531302661</v>
      </c>
      <c r="U15" s="1">
        <v>0.88242073494218309</v>
      </c>
    </row>
    <row r="16" spans="1:21" x14ac:dyDescent="0.25">
      <c r="A16" t="s">
        <v>15</v>
      </c>
      <c r="B16">
        <v>400</v>
      </c>
      <c r="C16">
        <v>200</v>
      </c>
      <c r="D16">
        <v>0</v>
      </c>
      <c r="T16" s="1">
        <v>741.91915487275526</v>
      </c>
      <c r="U16" s="1">
        <v>0.53604201238411253</v>
      </c>
    </row>
    <row r="17" spans="1:21" x14ac:dyDescent="0.25">
      <c r="A17" t="s">
        <v>16</v>
      </c>
      <c r="B17">
        <v>973</v>
      </c>
      <c r="C17">
        <v>1898.3139154696087</v>
      </c>
      <c r="D17">
        <v>0</v>
      </c>
      <c r="T17" s="1">
        <v>2386.7636853098666</v>
      </c>
      <c r="U17" s="1">
        <v>0.79535059426009158</v>
      </c>
    </row>
    <row r="18" spans="1:21" x14ac:dyDescent="0.25">
      <c r="A18" t="s">
        <v>17</v>
      </c>
      <c r="B18">
        <v>741</v>
      </c>
      <c r="C18">
        <v>1384.6195269704433</v>
      </c>
      <c r="D18">
        <v>0</v>
      </c>
      <c r="T18" s="1">
        <v>1883.1854555934203</v>
      </c>
      <c r="U18" s="1">
        <v>0.73525394052819326</v>
      </c>
    </row>
    <row r="19" spans="1:21" x14ac:dyDescent="0.25">
      <c r="A19" t="s">
        <v>18</v>
      </c>
      <c r="B19">
        <v>831</v>
      </c>
      <c r="C19">
        <v>1302.6856981530505</v>
      </c>
      <c r="D19">
        <v>0</v>
      </c>
      <c r="T19" s="1">
        <v>2080.6744828922751</v>
      </c>
      <c r="U19" s="1">
        <v>0.62608817903232572</v>
      </c>
    </row>
    <row r="20" spans="1:21" x14ac:dyDescent="0.25">
      <c r="A20" s="7" t="s">
        <v>19</v>
      </c>
      <c r="B20" s="7">
        <v>1100</v>
      </c>
      <c r="C20" s="7">
        <v>2000</v>
      </c>
      <c r="D20">
        <v>0</v>
      </c>
      <c r="T20" s="1">
        <v>2318.3244888573054</v>
      </c>
      <c r="U20" s="1">
        <v>0.9721910158059639</v>
      </c>
    </row>
    <row r="21" spans="1:21" x14ac:dyDescent="0.25">
      <c r="A21" t="s">
        <v>20</v>
      </c>
      <c r="B21">
        <v>215</v>
      </c>
      <c r="C21">
        <v>555.15448463566531</v>
      </c>
      <c r="D21">
        <v>0</v>
      </c>
      <c r="T21" s="1">
        <v>641.76009734048159</v>
      </c>
      <c r="U21" s="1">
        <v>0.86504986354913838</v>
      </c>
    </row>
    <row r="22" spans="1:21" x14ac:dyDescent="0.25">
      <c r="A22" t="s">
        <v>21</v>
      </c>
      <c r="B22">
        <v>886</v>
      </c>
      <c r="C22">
        <v>1469.2238139771307</v>
      </c>
      <c r="D22">
        <v>0</v>
      </c>
      <c r="T22" s="1">
        <v>2199.9792692954247</v>
      </c>
      <c r="U22" s="1">
        <v>0.66783529939701247</v>
      </c>
    </row>
    <row r="23" spans="1:21" x14ac:dyDescent="0.25">
      <c r="A23" t="s">
        <v>22</v>
      </c>
      <c r="B23">
        <v>750</v>
      </c>
      <c r="C23">
        <v>1737.3543924902151</v>
      </c>
      <c r="D23">
        <v>0</v>
      </c>
      <c r="T23" s="1">
        <v>1903.0690641933575</v>
      </c>
      <c r="U23" s="1">
        <v>0.91292240790358137</v>
      </c>
    </row>
    <row r="24" spans="1:21" x14ac:dyDescent="0.25">
      <c r="A24" t="s">
        <v>23</v>
      </c>
      <c r="B24">
        <v>348</v>
      </c>
      <c r="C24">
        <v>658.77512248473715</v>
      </c>
      <c r="D24">
        <v>0</v>
      </c>
      <c r="T24" s="1">
        <v>975.7199674344688</v>
      </c>
      <c r="U24" s="1">
        <v>0.67516822907386254</v>
      </c>
    </row>
    <row r="25" spans="1:21" x14ac:dyDescent="0.25">
      <c r="A25" t="s">
        <v>24</v>
      </c>
      <c r="B25">
        <v>535</v>
      </c>
      <c r="C25">
        <v>1264.9628740332244</v>
      </c>
      <c r="D25">
        <v>0</v>
      </c>
      <c r="T25" s="1">
        <v>1418.4663603574368</v>
      </c>
      <c r="U25" s="1">
        <v>0.89178207491256167</v>
      </c>
    </row>
    <row r="26" spans="1:21" x14ac:dyDescent="0.25">
      <c r="A26" t="s">
        <v>25</v>
      </c>
      <c r="B26">
        <v>394</v>
      </c>
      <c r="C26">
        <v>618.638244603163</v>
      </c>
      <c r="D26">
        <v>0</v>
      </c>
      <c r="T26" s="1">
        <v>1087.0085581977942</v>
      </c>
      <c r="U26" s="1">
        <v>0.56911993924761206</v>
      </c>
    </row>
    <row r="27" spans="1:21" x14ac:dyDescent="0.25">
      <c r="A27" t="s">
        <v>26</v>
      </c>
      <c r="B27">
        <v>797</v>
      </c>
      <c r="C27">
        <v>1182.3894367418231</v>
      </c>
      <c r="D27">
        <v>0</v>
      </c>
      <c r="T27" s="1">
        <v>2006.4114151181093</v>
      </c>
      <c r="U27" s="1">
        <v>0.58930557702803976</v>
      </c>
    </row>
    <row r="28" spans="1:21" x14ac:dyDescent="0.25">
      <c r="A28" t="s">
        <v>27</v>
      </c>
      <c r="B28">
        <v>305</v>
      </c>
      <c r="C28">
        <v>591.47940136248269</v>
      </c>
      <c r="D28">
        <v>0</v>
      </c>
      <c r="T28" s="1">
        <v>869.94562950725776</v>
      </c>
      <c r="U28" s="1">
        <v>0.67990387134595998</v>
      </c>
    </row>
    <row r="29" spans="1:21" x14ac:dyDescent="0.25">
      <c r="A29" t="s">
        <v>28</v>
      </c>
      <c r="B29">
        <v>258</v>
      </c>
      <c r="C29">
        <v>405.28831744275175</v>
      </c>
      <c r="D29">
        <v>0</v>
      </c>
      <c r="T29" s="1">
        <v>752.07368769839115</v>
      </c>
      <c r="U29" s="1">
        <v>0.53889442493737005</v>
      </c>
    </row>
    <row r="30" spans="1:21" x14ac:dyDescent="0.25">
      <c r="A30" t="s">
        <v>29</v>
      </c>
      <c r="B30">
        <v>532</v>
      </c>
      <c r="C30">
        <v>1253.4227662982294</v>
      </c>
      <c r="D30">
        <v>0</v>
      </c>
      <c r="T30" s="1">
        <v>1411.5438380056885</v>
      </c>
      <c r="U30" s="1">
        <v>0.88798004890102322</v>
      </c>
    </row>
    <row r="31" spans="1:21" x14ac:dyDescent="0.25">
      <c r="A31" t="s">
        <v>30</v>
      </c>
      <c r="B31">
        <v>895</v>
      </c>
      <c r="C31">
        <v>1468.8582108207984</v>
      </c>
      <c r="D31">
        <v>0</v>
      </c>
      <c r="T31" s="1">
        <v>2219.408735710344</v>
      </c>
      <c r="U31" s="1">
        <v>0.66182410981214579</v>
      </c>
    </row>
    <row r="32" spans="1:21" x14ac:dyDescent="0.25">
      <c r="A32" t="s">
        <v>31</v>
      </c>
      <c r="B32">
        <v>851</v>
      </c>
      <c r="C32">
        <v>1299.9205236545647</v>
      </c>
      <c r="D32">
        <v>0</v>
      </c>
      <c r="T32" s="1">
        <v>2124.1734077303277</v>
      </c>
      <c r="U32" s="1">
        <v>0.61196535034469035</v>
      </c>
    </row>
    <row r="33" spans="1:21" x14ac:dyDescent="0.25">
      <c r="A33" t="s">
        <v>32</v>
      </c>
      <c r="B33">
        <v>725</v>
      </c>
      <c r="C33">
        <v>1711.7657468618536</v>
      </c>
      <c r="D33">
        <v>0</v>
      </c>
      <c r="T33" s="1">
        <v>1847.7589565955709</v>
      </c>
      <c r="U33" s="1">
        <v>0.92640100092693911</v>
      </c>
    </row>
    <row r="34" spans="1:21" x14ac:dyDescent="0.25">
      <c r="A34" t="s">
        <v>33</v>
      </c>
      <c r="B34">
        <v>919</v>
      </c>
      <c r="C34">
        <v>1702.144981662087</v>
      </c>
      <c r="D34">
        <v>0</v>
      </c>
      <c r="T34" s="1">
        <v>2271.0973225471794</v>
      </c>
      <c r="U34" s="1">
        <v>0.74948130349298447</v>
      </c>
    </row>
    <row r="35" spans="1:21" x14ac:dyDescent="0.25">
      <c r="A35" t="s">
        <v>34</v>
      </c>
      <c r="B35">
        <v>317</v>
      </c>
      <c r="C35">
        <v>735.97730522090069</v>
      </c>
      <c r="D35">
        <v>0</v>
      </c>
      <c r="T35" s="1">
        <v>899.64839295912418</v>
      </c>
      <c r="U35" s="1">
        <v>0.81807216128083504</v>
      </c>
    </row>
    <row r="36" spans="1:21" x14ac:dyDescent="0.25">
      <c r="A36" t="s">
        <v>35</v>
      </c>
      <c r="B36">
        <v>836</v>
      </c>
      <c r="C36">
        <v>1612.590844869437</v>
      </c>
      <c r="D36">
        <v>0</v>
      </c>
      <c r="T36" s="1">
        <v>2091.561850186738</v>
      </c>
      <c r="U36" s="1">
        <v>0.77099840233051786</v>
      </c>
    </row>
    <row r="37" spans="1:21" x14ac:dyDescent="0.25">
      <c r="A37" t="s">
        <v>36</v>
      </c>
      <c r="B37">
        <v>606</v>
      </c>
      <c r="C37">
        <v>939.59856073087894</v>
      </c>
      <c r="D37">
        <v>0</v>
      </c>
      <c r="T37" s="1">
        <v>1580.8928432917262</v>
      </c>
      <c r="U37" s="1">
        <v>0.59434677354503807</v>
      </c>
    </row>
    <row r="38" spans="1:21" x14ac:dyDescent="0.25">
      <c r="A38" t="s">
        <v>37</v>
      </c>
      <c r="B38">
        <v>673</v>
      </c>
      <c r="C38">
        <v>1128.7629976480719</v>
      </c>
      <c r="D38">
        <v>0</v>
      </c>
      <c r="T38" s="1">
        <v>1731.9061574072543</v>
      </c>
      <c r="U38" s="1">
        <v>0.65174605033905741</v>
      </c>
    </row>
    <row r="39" spans="1:21" x14ac:dyDescent="0.25">
      <c r="A39" t="s">
        <v>38</v>
      </c>
      <c r="B39">
        <v>766</v>
      </c>
      <c r="C39">
        <v>1234.6018659807137</v>
      </c>
      <c r="D39">
        <v>0</v>
      </c>
      <c r="T39" s="1">
        <v>1938.3414367809405</v>
      </c>
      <c r="U39" s="1">
        <v>0.63693725086486963</v>
      </c>
    </row>
    <row r="40" spans="1:21" x14ac:dyDescent="0.25">
      <c r="A40" t="s">
        <v>39</v>
      </c>
      <c r="B40">
        <v>854</v>
      </c>
      <c r="C40">
        <v>1648.1834665346021</v>
      </c>
      <c r="D40">
        <v>0</v>
      </c>
      <c r="T40" s="1">
        <v>2130.6867143018922</v>
      </c>
      <c r="U40" s="1">
        <v>0.77354566275343783</v>
      </c>
    </row>
    <row r="41" spans="1:21" x14ac:dyDescent="0.25">
      <c r="A41" t="s">
        <v>40</v>
      </c>
      <c r="B41">
        <v>502</v>
      </c>
      <c r="C41">
        <v>941.72320304558627</v>
      </c>
      <c r="D41">
        <v>0</v>
      </c>
      <c r="T41" s="1">
        <v>1342.0338937494932</v>
      </c>
      <c r="U41" s="1">
        <v>0.70171342723283725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226" zoomScaleNormal="226" workbookViewId="0">
      <selection activeCell="B4" sqref="B4"/>
    </sheetView>
  </sheetViews>
  <sheetFormatPr defaultRowHeight="15" x14ac:dyDescent="0.25"/>
  <cols>
    <col min="2" max="2" width="26.7109375" customWidth="1"/>
  </cols>
  <sheetData>
    <row r="1" spans="1:2" x14ac:dyDescent="0.25">
      <c r="A1" t="s">
        <v>50</v>
      </c>
      <c r="B1">
        <v>25.000000337085734</v>
      </c>
    </row>
    <row r="2" spans="1:2" x14ac:dyDescent="0.25">
      <c r="A2" t="s">
        <v>51</v>
      </c>
      <c r="B2">
        <v>24.999999774672993</v>
      </c>
    </row>
    <row r="3" spans="1:2" x14ac:dyDescent="0.25">
      <c r="A3" t="s">
        <v>52</v>
      </c>
      <c r="B3">
        <f>B1*B2</f>
        <v>625.00000279396806</v>
      </c>
    </row>
    <row r="4" spans="1:2" x14ac:dyDescent="0.25">
      <c r="A4" t="s">
        <v>53</v>
      </c>
      <c r="B4">
        <f>B1+B1+B2+B2</f>
        <v>100.00000022351745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inputeff con inaz</vt:lpstr>
      <vt:lpstr>inputeff</vt:lpstr>
      <vt:lpstr>outputeff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2018-05-15T07:25:19Z</dcterms:created>
  <dcterms:modified xsi:type="dcterms:W3CDTF">2018-05-21T15:34:06Z</dcterms:modified>
</cp:coreProperties>
</file>