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 activeTab="2"/>
  </bookViews>
  <sheets>
    <sheet name="Foglio1" sheetId="1" r:id="rId1"/>
    <sheet name="Foglio2" sheetId="2" r:id="rId2"/>
    <sheet name="simulazione" sheetId="3" r:id="rId3"/>
  </sheets>
  <definedNames>
    <definedName name="solver_adj" localSheetId="0" hidden="1">Foglio1!$J$1:$J$2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Foglio1!$E$2:$E$41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Foglio1!$I$4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hs1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J5" i="3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2" i="1"/>
  <c r="G4" i="1"/>
  <c r="G6" i="1"/>
  <c r="G10" i="1"/>
  <c r="G14" i="1"/>
  <c r="G16" i="1"/>
  <c r="G18" i="1"/>
  <c r="G20" i="1"/>
  <c r="G22" i="1"/>
  <c r="G28" i="1"/>
  <c r="G32" i="1"/>
  <c r="G34" i="1"/>
  <c r="G38" i="1"/>
  <c r="D18" i="1"/>
  <c r="D39" i="1"/>
  <c r="G39" i="1" s="1"/>
  <c r="D20" i="1"/>
  <c r="D30" i="1"/>
  <c r="G30" i="1" s="1"/>
  <c r="D28" i="1"/>
  <c r="D37" i="1"/>
  <c r="G37" i="1" s="1"/>
  <c r="D21" i="1"/>
  <c r="G21" i="1" s="1"/>
  <c r="D12" i="1"/>
  <c r="G12" i="1" s="1"/>
  <c r="D4" i="1"/>
  <c r="D3" i="1"/>
  <c r="G3" i="1" s="1"/>
  <c r="D16" i="1"/>
  <c r="D24" i="1"/>
  <c r="G24" i="1" s="1"/>
  <c r="D22" i="1"/>
  <c r="D8" i="1"/>
  <c r="G8" i="1" s="1"/>
  <c r="D11" i="1"/>
  <c r="G11" i="1" s="1"/>
  <c r="D40" i="1"/>
  <c r="G40" i="1" s="1"/>
  <c r="D25" i="1"/>
  <c r="G25" i="1" s="1"/>
  <c r="D31" i="1"/>
  <c r="G31" i="1" s="1"/>
  <c r="D41" i="1"/>
  <c r="G41" i="1" s="1"/>
  <c r="D2" i="1"/>
  <c r="G2" i="1" s="1"/>
  <c r="D35" i="1"/>
  <c r="G35" i="1" s="1"/>
  <c r="D26" i="1"/>
  <c r="G26" i="1" s="1"/>
  <c r="D9" i="1"/>
  <c r="G9" i="1" s="1"/>
  <c r="D15" i="1"/>
  <c r="G15" i="1" s="1"/>
  <c r="D10" i="1"/>
  <c r="D29" i="1"/>
  <c r="G29" i="1" s="1"/>
  <c r="D6" i="1"/>
  <c r="D5" i="1"/>
  <c r="G5" i="1" s="1"/>
  <c r="D14" i="1"/>
  <c r="D36" i="1"/>
  <c r="G36" i="1" s="1"/>
  <c r="D33" i="1"/>
  <c r="G33" i="1" s="1"/>
  <c r="D23" i="1"/>
  <c r="G23" i="1" s="1"/>
  <c r="D38" i="1"/>
  <c r="D7" i="1"/>
  <c r="G7" i="1" s="1"/>
  <c r="D32" i="1"/>
  <c r="D17" i="1"/>
  <c r="G17" i="1" s="1"/>
  <c r="D19" i="1"/>
  <c r="G19" i="1" s="1"/>
  <c r="D27" i="1"/>
  <c r="G27" i="1" s="1"/>
  <c r="D34" i="1"/>
  <c r="D13" i="1"/>
  <c r="G13" i="1" s="1"/>
  <c r="E18" i="1"/>
  <c r="E39" i="1" l="1"/>
  <c r="F39" i="1" s="1"/>
  <c r="E20" i="1"/>
  <c r="F20" i="1" s="1"/>
  <c r="E30" i="1"/>
  <c r="F30" i="1" s="1"/>
  <c r="E28" i="1"/>
  <c r="F28" i="1" s="1"/>
  <c r="E37" i="1"/>
  <c r="F37" i="1" s="1"/>
  <c r="E21" i="1"/>
  <c r="F21" i="1" s="1"/>
  <c r="E12" i="1"/>
  <c r="F12" i="1" s="1"/>
  <c r="E4" i="1"/>
  <c r="F4" i="1" s="1"/>
  <c r="E3" i="1"/>
  <c r="F3" i="1" s="1"/>
  <c r="E16" i="1"/>
  <c r="F16" i="1" s="1"/>
  <c r="E24" i="1"/>
  <c r="F24" i="1" s="1"/>
  <c r="E22" i="1"/>
  <c r="F22" i="1" s="1"/>
  <c r="E8" i="1"/>
  <c r="F8" i="1" s="1"/>
  <c r="E11" i="1"/>
  <c r="F11" i="1" s="1"/>
  <c r="E40" i="1"/>
  <c r="F40" i="1" s="1"/>
  <c r="E25" i="1"/>
  <c r="F25" i="1" s="1"/>
  <c r="E31" i="1"/>
  <c r="F31" i="1" s="1"/>
  <c r="E41" i="1"/>
  <c r="F41" i="1" s="1"/>
  <c r="E2" i="1"/>
  <c r="F2" i="1" s="1"/>
  <c r="E35" i="1"/>
  <c r="F35" i="1" s="1"/>
  <c r="E26" i="1"/>
  <c r="F26" i="1" s="1"/>
  <c r="E9" i="1"/>
  <c r="F9" i="1" s="1"/>
  <c r="E15" i="1"/>
  <c r="F15" i="1" s="1"/>
  <c r="E10" i="1"/>
  <c r="F10" i="1" s="1"/>
  <c r="E29" i="1"/>
  <c r="F29" i="1" s="1"/>
  <c r="E6" i="1"/>
  <c r="F6" i="1" s="1"/>
  <c r="E5" i="1"/>
  <c r="F5" i="1" s="1"/>
  <c r="E14" i="1"/>
  <c r="F14" i="1" s="1"/>
  <c r="E36" i="1"/>
  <c r="F36" i="1" s="1"/>
  <c r="E33" i="1"/>
  <c r="F33" i="1" s="1"/>
  <c r="E23" i="1"/>
  <c r="F23" i="1" s="1"/>
  <c r="E38" i="1"/>
  <c r="F38" i="1" s="1"/>
  <c r="E7" i="1"/>
  <c r="F7" i="1" s="1"/>
  <c r="E32" i="1"/>
  <c r="F32" i="1" s="1"/>
  <c r="E17" i="1"/>
  <c r="F17" i="1" s="1"/>
  <c r="E19" i="1"/>
  <c r="F19" i="1" s="1"/>
  <c r="E27" i="1"/>
  <c r="F27" i="1" s="1"/>
  <c r="E34" i="1"/>
  <c r="F34" i="1" s="1"/>
  <c r="E13" i="1"/>
  <c r="F13" i="1" s="1"/>
  <c r="F18" i="1"/>
  <c r="AJ4" i="1"/>
  <c r="AJ3" i="1"/>
  <c r="I4" i="1" l="1"/>
</calcChain>
</file>

<file path=xl/comments1.xml><?xml version="1.0" encoding="utf-8"?>
<comments xmlns="http://schemas.openxmlformats.org/spreadsheetml/2006/main">
  <authors>
    <author>Csiaf-Novoli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 xml:space="preserve">=CASUALE.TRA(10;100)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 xml:space="preserve">=CASUALE.TRA(1000;1200)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=CASUALE.TRA(2;18)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 xml:space="preserve">=(J$1*B2^J$2*C2^J$3*D2^J$4)*(0,7+CASUALE()*0,3)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<sst xmlns="http://schemas.openxmlformats.org/spreadsheetml/2006/main" count="129" uniqueCount="125">
  <si>
    <t>azienda</t>
  </si>
  <si>
    <t>input</t>
  </si>
  <si>
    <t>output</t>
  </si>
  <si>
    <t>azi1</t>
  </si>
  <si>
    <t>azi2</t>
  </si>
  <si>
    <t>azi3</t>
  </si>
  <si>
    <t>azi4</t>
  </si>
  <si>
    <t>azi5</t>
  </si>
  <si>
    <t>azi6</t>
  </si>
  <si>
    <t>azi7</t>
  </si>
  <si>
    <t>azi8</t>
  </si>
  <si>
    <t>azi9</t>
  </si>
  <si>
    <t>azi10</t>
  </si>
  <si>
    <t>azi11</t>
  </si>
  <si>
    <t>azi12</t>
  </si>
  <si>
    <t>azi13</t>
  </si>
  <si>
    <t>azi14</t>
  </si>
  <si>
    <t>azi15</t>
  </si>
  <si>
    <t>azi16</t>
  </si>
  <si>
    <t>azi17</t>
  </si>
  <si>
    <t>azi18</t>
  </si>
  <si>
    <t>azi19</t>
  </si>
  <si>
    <t>azi20</t>
  </si>
  <si>
    <t>azi21</t>
  </si>
  <si>
    <t>azi22</t>
  </si>
  <si>
    <t>azi23</t>
  </si>
  <si>
    <t>azi24</t>
  </si>
  <si>
    <t>azi25</t>
  </si>
  <si>
    <t>azi26</t>
  </si>
  <si>
    <t>azi27</t>
  </si>
  <si>
    <t>azi28</t>
  </si>
  <si>
    <t>azi29</t>
  </si>
  <si>
    <t>azi30</t>
  </si>
  <si>
    <t>azi31</t>
  </si>
  <si>
    <t>azi32</t>
  </si>
  <si>
    <t>azi33</t>
  </si>
  <si>
    <t>azi34</t>
  </si>
  <si>
    <t>azi35</t>
  </si>
  <si>
    <t>azi36</t>
  </si>
  <si>
    <t>azi37</t>
  </si>
  <si>
    <t>azi38</t>
  </si>
  <si>
    <t>azi39</t>
  </si>
  <si>
    <t>azi40</t>
  </si>
  <si>
    <t>y=a+b*y</t>
  </si>
  <si>
    <t>intercetta</t>
  </si>
  <si>
    <t>pendenza</t>
  </si>
  <si>
    <t>interc</t>
  </si>
  <si>
    <t>pend</t>
  </si>
  <si>
    <t>output calc</t>
  </si>
  <si>
    <t>o-o calc</t>
  </si>
  <si>
    <t>distquad</t>
  </si>
  <si>
    <t>OE index</t>
  </si>
  <si>
    <t>IE index</t>
  </si>
  <si>
    <t>se elevo un numero</t>
  </si>
  <si>
    <t>tra 0 e 1</t>
  </si>
  <si>
    <t>superiore a 1</t>
  </si>
  <si>
    <t>diminuisce</t>
  </si>
  <si>
    <t>aumenta</t>
  </si>
  <si>
    <t>a un esponente maggiore di 1</t>
  </si>
  <si>
    <t>a un esponente minore di 1</t>
  </si>
  <si>
    <t>a</t>
  </si>
  <si>
    <t>alfa1</t>
  </si>
  <si>
    <t>alfa2</t>
  </si>
  <si>
    <t>alfa3</t>
  </si>
  <si>
    <t>ahaaa rendimenti crescenti</t>
  </si>
  <si>
    <t>numazi</t>
  </si>
  <si>
    <t>azienda01</t>
  </si>
  <si>
    <t>azienda02</t>
  </si>
  <si>
    <t>azienda03</t>
  </si>
  <si>
    <t>azienda04</t>
  </si>
  <si>
    <t>azienda05</t>
  </si>
  <si>
    <t>azienda06</t>
  </si>
  <si>
    <t>azienda07</t>
  </si>
  <si>
    <t>azienda08</t>
  </si>
  <si>
    <t>azienda09</t>
  </si>
  <si>
    <t>azienda10</t>
  </si>
  <si>
    <t>azienda11</t>
  </si>
  <si>
    <t>azienda12</t>
  </si>
  <si>
    <t>azienda13</t>
  </si>
  <si>
    <t>azienda14</t>
  </si>
  <si>
    <t>azienda15</t>
  </si>
  <si>
    <t>azienda16</t>
  </si>
  <si>
    <t>azienda17</t>
  </si>
  <si>
    <t>azienda18</t>
  </si>
  <si>
    <t>azienda19</t>
  </si>
  <si>
    <t>azienda20</t>
  </si>
  <si>
    <t>azienda21</t>
  </si>
  <si>
    <t>azienda22</t>
  </si>
  <si>
    <t>azienda23</t>
  </si>
  <si>
    <t>azienda24</t>
  </si>
  <si>
    <t>azienda25</t>
  </si>
  <si>
    <t>azienda26</t>
  </si>
  <si>
    <t>azienda27</t>
  </si>
  <si>
    <t>azienda28</t>
  </si>
  <si>
    <t>azienda29</t>
  </si>
  <si>
    <t>azienda30</t>
  </si>
  <si>
    <t>azienda31</t>
  </si>
  <si>
    <t>azienda32</t>
  </si>
  <si>
    <t>azienda33</t>
  </si>
  <si>
    <t>azienda34</t>
  </si>
  <si>
    <t>azienda35</t>
  </si>
  <si>
    <t>azienda36</t>
  </si>
  <si>
    <t>azienda37</t>
  </si>
  <si>
    <t>azienda38</t>
  </si>
  <si>
    <t>azienda39</t>
  </si>
  <si>
    <t>azienda40</t>
  </si>
  <si>
    <t>azienda41</t>
  </si>
  <si>
    <t>azienda42</t>
  </si>
  <si>
    <t>azienda43</t>
  </si>
  <si>
    <t>azienda44</t>
  </si>
  <si>
    <t>azienda45</t>
  </si>
  <si>
    <t>azienda46</t>
  </si>
  <si>
    <t>azienda47</t>
  </si>
  <si>
    <t>azienda48</t>
  </si>
  <si>
    <t>azienda49</t>
  </si>
  <si>
    <t>azienda50</t>
  </si>
  <si>
    <t>x1</t>
  </si>
  <si>
    <t>x2</t>
  </si>
  <si>
    <t>x3</t>
  </si>
  <si>
    <t>y</t>
  </si>
  <si>
    <t xml:space="preserve">senza guardare la roba grigina, dovreste stimare la CD </t>
  </si>
  <si>
    <t>(4 parametri)</t>
  </si>
  <si>
    <t>e le misure di OE e IE per tutte le aziende</t>
  </si>
  <si>
    <t>probabilmente ce ne sono 3</t>
  </si>
  <si>
    <t>che sono pienamente efficienti (IE e OE =1)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</si>
</sst>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9" formatCode="_-* #,##0.0_-;\-* #,##0.0_-;_-* &quot;-&quot;??_-;_-@_-"/>
    <numFmt numFmtId="174" formatCode="_-* #,##0.0000000_-;\-* #,##0.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0" xfId="0" applyFont="1"/>
    <xf numFmtId="0" fontId="0" fillId="0" borderId="1" xfId="0" applyBorder="1"/>
    <xf numFmtId="0" fontId="0" fillId="0" borderId="0" xfId="0" applyFont="1"/>
    <xf numFmtId="164" fontId="0" fillId="0" borderId="0" xfId="1" applyNumberFormat="1" applyFont="1"/>
    <xf numFmtId="0" fontId="0" fillId="2" borderId="0" xfId="0" applyFill="1"/>
    <xf numFmtId="0" fontId="4" fillId="0" borderId="0" xfId="0" applyFont="1"/>
    <xf numFmtId="0" fontId="4" fillId="0" borderId="0" xfId="0" applyFont="1" applyFill="1"/>
    <xf numFmtId="169" fontId="0" fillId="0" borderId="0" xfId="1" applyNumberFormat="1" applyFont="1"/>
    <xf numFmtId="174" fontId="4" fillId="0" borderId="0" xfId="1" applyNumberFormat="1" applyFont="1"/>
    <xf numFmtId="0" fontId="0" fillId="0" borderId="0" xfId="0" applyAlignment="1">
      <alignment horizontal="right"/>
    </xf>
    <xf numFmtId="0" fontId="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Foglio1!$C$1</c:f>
              <c:strCache>
                <c:ptCount val="1"/>
                <c:pt idx="0">
                  <c:v>output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11230028678847577"/>
                  <c:y val="-0.1548979925060145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800"/>
                  </a:pPr>
                  <a:endParaRPr lang="it-IT"/>
                </a:p>
              </c:txPr>
            </c:trendlineLbl>
          </c:trendline>
          <c:trendline>
            <c:trendlineType val="linear"/>
            <c:dispRSqr val="0"/>
            <c:dispEq val="1"/>
            <c:trendlineLbl>
              <c:layout/>
              <c:numFmt formatCode="General" sourceLinked="0"/>
            </c:trendlineLbl>
          </c:trendline>
          <c:xVal>
            <c:numRef>
              <c:f>Foglio1!$B$2:$B$41</c:f>
              <c:numCache>
                <c:formatCode>General</c:formatCode>
                <c:ptCount val="40"/>
                <c:pt idx="0">
                  <c:v>215</c:v>
                </c:pt>
                <c:pt idx="1">
                  <c:v>224</c:v>
                </c:pt>
                <c:pt idx="2">
                  <c:v>231</c:v>
                </c:pt>
                <c:pt idx="3">
                  <c:v>258</c:v>
                </c:pt>
                <c:pt idx="4">
                  <c:v>305</c:v>
                </c:pt>
                <c:pt idx="5">
                  <c:v>317</c:v>
                </c:pt>
                <c:pt idx="6">
                  <c:v>343</c:v>
                </c:pt>
                <c:pt idx="7">
                  <c:v>348</c:v>
                </c:pt>
                <c:pt idx="8">
                  <c:v>394</c:v>
                </c:pt>
                <c:pt idx="9">
                  <c:v>400</c:v>
                </c:pt>
                <c:pt idx="10">
                  <c:v>475</c:v>
                </c:pt>
                <c:pt idx="11">
                  <c:v>502</c:v>
                </c:pt>
                <c:pt idx="12">
                  <c:v>532</c:v>
                </c:pt>
                <c:pt idx="13">
                  <c:v>535</c:v>
                </c:pt>
                <c:pt idx="14">
                  <c:v>603</c:v>
                </c:pt>
                <c:pt idx="15">
                  <c:v>606</c:v>
                </c:pt>
                <c:pt idx="16">
                  <c:v>617</c:v>
                </c:pt>
                <c:pt idx="17">
                  <c:v>673</c:v>
                </c:pt>
                <c:pt idx="18">
                  <c:v>686</c:v>
                </c:pt>
                <c:pt idx="19">
                  <c:v>689</c:v>
                </c:pt>
                <c:pt idx="20">
                  <c:v>716</c:v>
                </c:pt>
                <c:pt idx="21">
                  <c:v>725</c:v>
                </c:pt>
                <c:pt idx="22">
                  <c:v>733</c:v>
                </c:pt>
                <c:pt idx="23">
                  <c:v>741</c:v>
                </c:pt>
                <c:pt idx="24">
                  <c:v>750</c:v>
                </c:pt>
                <c:pt idx="25">
                  <c:v>766</c:v>
                </c:pt>
                <c:pt idx="26">
                  <c:v>772</c:v>
                </c:pt>
                <c:pt idx="27">
                  <c:v>797</c:v>
                </c:pt>
                <c:pt idx="28">
                  <c:v>798</c:v>
                </c:pt>
                <c:pt idx="29">
                  <c:v>831</c:v>
                </c:pt>
                <c:pt idx="30">
                  <c:v>836</c:v>
                </c:pt>
                <c:pt idx="31">
                  <c:v>851</c:v>
                </c:pt>
                <c:pt idx="32">
                  <c:v>854</c:v>
                </c:pt>
                <c:pt idx="33">
                  <c:v>886</c:v>
                </c:pt>
                <c:pt idx="34">
                  <c:v>895</c:v>
                </c:pt>
                <c:pt idx="35">
                  <c:v>898</c:v>
                </c:pt>
                <c:pt idx="36">
                  <c:v>919</c:v>
                </c:pt>
                <c:pt idx="37">
                  <c:v>933</c:v>
                </c:pt>
                <c:pt idx="38">
                  <c:v>973</c:v>
                </c:pt>
                <c:pt idx="39">
                  <c:v>1100</c:v>
                </c:pt>
              </c:numCache>
            </c:numRef>
          </c:xVal>
          <c:yVal>
            <c:numRef>
              <c:f>Foglio1!$C$2:$C$41</c:f>
              <c:numCache>
                <c:formatCode>General</c:formatCode>
                <c:ptCount val="40"/>
                <c:pt idx="0">
                  <c:v>555.15448463566531</c:v>
                </c:pt>
                <c:pt idx="1">
                  <c:v>475.1901496969017</c:v>
                </c:pt>
                <c:pt idx="2">
                  <c:v>625.29057843582734</c:v>
                </c:pt>
                <c:pt idx="3">
                  <c:v>405.28831744275175</c:v>
                </c:pt>
                <c:pt idx="4">
                  <c:v>591.47940136248269</c:v>
                </c:pt>
                <c:pt idx="5">
                  <c:v>735.97730522090069</c:v>
                </c:pt>
                <c:pt idx="6">
                  <c:v>850.22298067814495</c:v>
                </c:pt>
                <c:pt idx="7">
                  <c:v>658.77512248473715</c:v>
                </c:pt>
                <c:pt idx="8">
                  <c:v>618.638244603163</c:v>
                </c:pt>
                <c:pt idx="9">
                  <c:v>200</c:v>
                </c:pt>
                <c:pt idx="10">
                  <c:v>956.94548181146035</c:v>
                </c:pt>
                <c:pt idx="11">
                  <c:v>941.72320304558627</c:v>
                </c:pt>
                <c:pt idx="12">
                  <c:v>1253.4227662982294</c:v>
                </c:pt>
                <c:pt idx="13">
                  <c:v>1264.9628740332244</c:v>
                </c:pt>
                <c:pt idx="14">
                  <c:v>962.69682621622781</c:v>
                </c:pt>
                <c:pt idx="15">
                  <c:v>939.59856073087894</c:v>
                </c:pt>
                <c:pt idx="16">
                  <c:v>1514.1470483791209</c:v>
                </c:pt>
                <c:pt idx="17">
                  <c:v>1128.7629976480719</c:v>
                </c:pt>
                <c:pt idx="18">
                  <c:v>1334.7114403176686</c:v>
                </c:pt>
                <c:pt idx="19">
                  <c:v>1496.8010690651308</c:v>
                </c:pt>
                <c:pt idx="20">
                  <c:v>1653.8206927208721</c:v>
                </c:pt>
                <c:pt idx="21">
                  <c:v>1711.7657468618536</c:v>
                </c:pt>
                <c:pt idx="22">
                  <c:v>1548.5657339079789</c:v>
                </c:pt>
                <c:pt idx="23">
                  <c:v>1384.6195269704433</c:v>
                </c:pt>
                <c:pt idx="24">
                  <c:v>1737.3543924902151</c:v>
                </c:pt>
                <c:pt idx="25">
                  <c:v>1234.6018659807137</c:v>
                </c:pt>
                <c:pt idx="26">
                  <c:v>1642.586540713753</c:v>
                </c:pt>
                <c:pt idx="27">
                  <c:v>1182.3894367418231</c:v>
                </c:pt>
                <c:pt idx="28">
                  <c:v>1150.9887894433232</c:v>
                </c:pt>
                <c:pt idx="29">
                  <c:v>1302.6856981530505</c:v>
                </c:pt>
                <c:pt idx="30">
                  <c:v>1612.590844869437</c:v>
                </c:pt>
                <c:pt idx="31">
                  <c:v>1299.9205236545647</c:v>
                </c:pt>
                <c:pt idx="32">
                  <c:v>1648.1834665346021</c:v>
                </c:pt>
                <c:pt idx="33">
                  <c:v>1469.2238139771307</c:v>
                </c:pt>
                <c:pt idx="34">
                  <c:v>1468.8582108207984</c:v>
                </c:pt>
                <c:pt idx="35">
                  <c:v>1757.5380739032703</c:v>
                </c:pt>
                <c:pt idx="36">
                  <c:v>1702.144981662087</c:v>
                </c:pt>
                <c:pt idx="37">
                  <c:v>1900</c:v>
                </c:pt>
                <c:pt idx="38">
                  <c:v>1898.3139154696087</c:v>
                </c:pt>
                <c:pt idx="39">
                  <c:v>2000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193536"/>
        <c:axId val="59194112"/>
      </c:scatterChart>
      <c:valAx>
        <c:axId val="5919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9194112"/>
        <c:crosses val="autoZero"/>
        <c:crossBetween val="midCat"/>
      </c:valAx>
      <c:valAx>
        <c:axId val="59194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91935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Foglio1!$C$1</c:f>
              <c:strCache>
                <c:ptCount val="1"/>
                <c:pt idx="0">
                  <c:v>output</c:v>
                </c:pt>
              </c:strCache>
            </c:strRef>
          </c:tx>
          <c:spPr>
            <a:ln w="28575">
              <a:noFill/>
            </a:ln>
          </c:spPr>
          <c:xVal>
            <c:numRef>
              <c:f>Foglio1!$B$2:$B$41</c:f>
              <c:numCache>
                <c:formatCode>General</c:formatCode>
                <c:ptCount val="40"/>
                <c:pt idx="0">
                  <c:v>215</c:v>
                </c:pt>
                <c:pt idx="1">
                  <c:v>224</c:v>
                </c:pt>
                <c:pt idx="2">
                  <c:v>231</c:v>
                </c:pt>
                <c:pt idx="3">
                  <c:v>258</c:v>
                </c:pt>
                <c:pt idx="4">
                  <c:v>305</c:v>
                </c:pt>
                <c:pt idx="5">
                  <c:v>317</c:v>
                </c:pt>
                <c:pt idx="6">
                  <c:v>343</c:v>
                </c:pt>
                <c:pt idx="7">
                  <c:v>348</c:v>
                </c:pt>
                <c:pt idx="8">
                  <c:v>394</c:v>
                </c:pt>
                <c:pt idx="9">
                  <c:v>400</c:v>
                </c:pt>
                <c:pt idx="10">
                  <c:v>475</c:v>
                </c:pt>
                <c:pt idx="11">
                  <c:v>502</c:v>
                </c:pt>
                <c:pt idx="12">
                  <c:v>532</c:v>
                </c:pt>
                <c:pt idx="13">
                  <c:v>535</c:v>
                </c:pt>
                <c:pt idx="14">
                  <c:v>603</c:v>
                </c:pt>
                <c:pt idx="15">
                  <c:v>606</c:v>
                </c:pt>
                <c:pt idx="16">
                  <c:v>617</c:v>
                </c:pt>
                <c:pt idx="17">
                  <c:v>673</c:v>
                </c:pt>
                <c:pt idx="18">
                  <c:v>686</c:v>
                </c:pt>
                <c:pt idx="19">
                  <c:v>689</c:v>
                </c:pt>
                <c:pt idx="20">
                  <c:v>716</c:v>
                </c:pt>
                <c:pt idx="21">
                  <c:v>725</c:v>
                </c:pt>
                <c:pt idx="22">
                  <c:v>733</c:v>
                </c:pt>
                <c:pt idx="23">
                  <c:v>741</c:v>
                </c:pt>
                <c:pt idx="24">
                  <c:v>750</c:v>
                </c:pt>
                <c:pt idx="25">
                  <c:v>766</c:v>
                </c:pt>
                <c:pt idx="26">
                  <c:v>772</c:v>
                </c:pt>
                <c:pt idx="27">
                  <c:v>797</c:v>
                </c:pt>
                <c:pt idx="28">
                  <c:v>798</c:v>
                </c:pt>
                <c:pt idx="29">
                  <c:v>831</c:v>
                </c:pt>
                <c:pt idx="30">
                  <c:v>836</c:v>
                </c:pt>
                <c:pt idx="31">
                  <c:v>851</c:v>
                </c:pt>
                <c:pt idx="32">
                  <c:v>854</c:v>
                </c:pt>
                <c:pt idx="33">
                  <c:v>886</c:v>
                </c:pt>
                <c:pt idx="34">
                  <c:v>895</c:v>
                </c:pt>
                <c:pt idx="35">
                  <c:v>898</c:v>
                </c:pt>
                <c:pt idx="36">
                  <c:v>919</c:v>
                </c:pt>
                <c:pt idx="37">
                  <c:v>933</c:v>
                </c:pt>
                <c:pt idx="38">
                  <c:v>973</c:v>
                </c:pt>
                <c:pt idx="39">
                  <c:v>1100</c:v>
                </c:pt>
              </c:numCache>
            </c:numRef>
          </c:xVal>
          <c:yVal>
            <c:numRef>
              <c:f>Foglio1!$C$2:$C$41</c:f>
              <c:numCache>
                <c:formatCode>General</c:formatCode>
                <c:ptCount val="40"/>
                <c:pt idx="0">
                  <c:v>555.15448463566531</c:v>
                </c:pt>
                <c:pt idx="1">
                  <c:v>475.1901496969017</c:v>
                </c:pt>
                <c:pt idx="2">
                  <c:v>625.29057843582734</c:v>
                </c:pt>
                <c:pt idx="3">
                  <c:v>405.28831744275175</c:v>
                </c:pt>
                <c:pt idx="4">
                  <c:v>591.47940136248269</c:v>
                </c:pt>
                <c:pt idx="5">
                  <c:v>735.97730522090069</c:v>
                </c:pt>
                <c:pt idx="6">
                  <c:v>850.22298067814495</c:v>
                </c:pt>
                <c:pt idx="7">
                  <c:v>658.77512248473715</c:v>
                </c:pt>
                <c:pt idx="8">
                  <c:v>618.638244603163</c:v>
                </c:pt>
                <c:pt idx="9">
                  <c:v>200</c:v>
                </c:pt>
                <c:pt idx="10">
                  <c:v>956.94548181146035</c:v>
                </c:pt>
                <c:pt idx="11">
                  <c:v>941.72320304558627</c:v>
                </c:pt>
                <c:pt idx="12">
                  <c:v>1253.4227662982294</c:v>
                </c:pt>
                <c:pt idx="13">
                  <c:v>1264.9628740332244</c:v>
                </c:pt>
                <c:pt idx="14">
                  <c:v>962.69682621622781</c:v>
                </c:pt>
                <c:pt idx="15">
                  <c:v>939.59856073087894</c:v>
                </c:pt>
                <c:pt idx="16">
                  <c:v>1514.1470483791209</c:v>
                </c:pt>
                <c:pt idx="17">
                  <c:v>1128.7629976480719</c:v>
                </c:pt>
                <c:pt idx="18">
                  <c:v>1334.7114403176686</c:v>
                </c:pt>
                <c:pt idx="19">
                  <c:v>1496.8010690651308</c:v>
                </c:pt>
                <c:pt idx="20">
                  <c:v>1653.8206927208721</c:v>
                </c:pt>
                <c:pt idx="21">
                  <c:v>1711.7657468618536</c:v>
                </c:pt>
                <c:pt idx="22">
                  <c:v>1548.5657339079789</c:v>
                </c:pt>
                <c:pt idx="23">
                  <c:v>1384.6195269704433</c:v>
                </c:pt>
                <c:pt idx="24">
                  <c:v>1737.3543924902151</c:v>
                </c:pt>
                <c:pt idx="25">
                  <c:v>1234.6018659807137</c:v>
                </c:pt>
                <c:pt idx="26">
                  <c:v>1642.586540713753</c:v>
                </c:pt>
                <c:pt idx="27">
                  <c:v>1182.3894367418231</c:v>
                </c:pt>
                <c:pt idx="28">
                  <c:v>1150.9887894433232</c:v>
                </c:pt>
                <c:pt idx="29">
                  <c:v>1302.6856981530505</c:v>
                </c:pt>
                <c:pt idx="30">
                  <c:v>1612.590844869437</c:v>
                </c:pt>
                <c:pt idx="31">
                  <c:v>1299.9205236545647</c:v>
                </c:pt>
                <c:pt idx="32">
                  <c:v>1648.1834665346021</c:v>
                </c:pt>
                <c:pt idx="33">
                  <c:v>1469.2238139771307</c:v>
                </c:pt>
                <c:pt idx="34">
                  <c:v>1468.8582108207984</c:v>
                </c:pt>
                <c:pt idx="35">
                  <c:v>1757.5380739032703</c:v>
                </c:pt>
                <c:pt idx="36">
                  <c:v>1702.144981662087</c:v>
                </c:pt>
                <c:pt idx="37">
                  <c:v>1900</c:v>
                </c:pt>
                <c:pt idx="38">
                  <c:v>1898.3139154696087</c:v>
                </c:pt>
                <c:pt idx="39">
                  <c:v>2000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Foglio1!$D$1</c:f>
              <c:strCache>
                <c:ptCount val="1"/>
                <c:pt idx="0">
                  <c:v>output calc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Foglio1!$B$2:$B$41</c:f>
              <c:numCache>
                <c:formatCode>General</c:formatCode>
                <c:ptCount val="40"/>
                <c:pt idx="0">
                  <c:v>215</c:v>
                </c:pt>
                <c:pt idx="1">
                  <c:v>224</c:v>
                </c:pt>
                <c:pt idx="2">
                  <c:v>231</c:v>
                </c:pt>
                <c:pt idx="3">
                  <c:v>258</c:v>
                </c:pt>
                <c:pt idx="4">
                  <c:v>305</c:v>
                </c:pt>
                <c:pt idx="5">
                  <c:v>317</c:v>
                </c:pt>
                <c:pt idx="6">
                  <c:v>343</c:v>
                </c:pt>
                <c:pt idx="7">
                  <c:v>348</c:v>
                </c:pt>
                <c:pt idx="8">
                  <c:v>394</c:v>
                </c:pt>
                <c:pt idx="9">
                  <c:v>400</c:v>
                </c:pt>
                <c:pt idx="10">
                  <c:v>475</c:v>
                </c:pt>
                <c:pt idx="11">
                  <c:v>502</c:v>
                </c:pt>
                <c:pt idx="12">
                  <c:v>532</c:v>
                </c:pt>
                <c:pt idx="13">
                  <c:v>535</c:v>
                </c:pt>
                <c:pt idx="14">
                  <c:v>603</c:v>
                </c:pt>
                <c:pt idx="15">
                  <c:v>606</c:v>
                </c:pt>
                <c:pt idx="16">
                  <c:v>617</c:v>
                </c:pt>
                <c:pt idx="17">
                  <c:v>673</c:v>
                </c:pt>
                <c:pt idx="18">
                  <c:v>686</c:v>
                </c:pt>
                <c:pt idx="19">
                  <c:v>689</c:v>
                </c:pt>
                <c:pt idx="20">
                  <c:v>716</c:v>
                </c:pt>
                <c:pt idx="21">
                  <c:v>725</c:v>
                </c:pt>
                <c:pt idx="22">
                  <c:v>733</c:v>
                </c:pt>
                <c:pt idx="23">
                  <c:v>741</c:v>
                </c:pt>
                <c:pt idx="24">
                  <c:v>750</c:v>
                </c:pt>
                <c:pt idx="25">
                  <c:v>766</c:v>
                </c:pt>
                <c:pt idx="26">
                  <c:v>772</c:v>
                </c:pt>
                <c:pt idx="27">
                  <c:v>797</c:v>
                </c:pt>
                <c:pt idx="28">
                  <c:v>798</c:v>
                </c:pt>
                <c:pt idx="29">
                  <c:v>831</c:v>
                </c:pt>
                <c:pt idx="30">
                  <c:v>836</c:v>
                </c:pt>
                <c:pt idx="31">
                  <c:v>851</c:v>
                </c:pt>
                <c:pt idx="32">
                  <c:v>854</c:v>
                </c:pt>
                <c:pt idx="33">
                  <c:v>886</c:v>
                </c:pt>
                <c:pt idx="34">
                  <c:v>895</c:v>
                </c:pt>
                <c:pt idx="35">
                  <c:v>898</c:v>
                </c:pt>
                <c:pt idx="36">
                  <c:v>919</c:v>
                </c:pt>
                <c:pt idx="37">
                  <c:v>933</c:v>
                </c:pt>
                <c:pt idx="38">
                  <c:v>973</c:v>
                </c:pt>
                <c:pt idx="39">
                  <c:v>1100</c:v>
                </c:pt>
              </c:numCache>
            </c:numRef>
          </c:xVal>
          <c:yVal>
            <c:numRef>
              <c:f>Foglio1!$D$2:$D$41</c:f>
              <c:numCache>
                <c:formatCode>General</c:formatCode>
                <c:ptCount val="40"/>
                <c:pt idx="0">
                  <c:v>679.15438026589345</c:v>
                </c:pt>
                <c:pt idx="1">
                  <c:v>700.66907941748434</c:v>
                </c:pt>
                <c:pt idx="2">
                  <c:v>717.25973804706985</c:v>
                </c:pt>
                <c:pt idx="3">
                  <c:v>780.1661017027734</c:v>
                </c:pt>
                <c:pt idx="4">
                  <c:v>886.05656773243118</c:v>
                </c:pt>
                <c:pt idx="5">
                  <c:v>912.44616677213958</c:v>
                </c:pt>
                <c:pt idx="6">
                  <c:v>968.82066402286182</c:v>
                </c:pt>
                <c:pt idx="7">
                  <c:v>979.54259958386592</c:v>
                </c:pt>
                <c:pt idx="8">
                  <c:v>1076.5346896806202</c:v>
                </c:pt>
                <c:pt idx="9">
                  <c:v>1088.9799350092189</c:v>
                </c:pt>
                <c:pt idx="10">
                  <c:v>1241.0232167125962</c:v>
                </c:pt>
                <c:pt idx="11">
                  <c:v>1294.314947699841</c:v>
                </c:pt>
                <c:pt idx="12">
                  <c:v>1352.7295545196844</c:v>
                </c:pt>
                <c:pt idx="13">
                  <c:v>1358.5269915355934</c:v>
                </c:pt>
                <c:pt idx="14">
                  <c:v>1487.946598920227</c:v>
                </c:pt>
                <c:pt idx="15">
                  <c:v>1493.5731352268592</c:v>
                </c:pt>
                <c:pt idx="16">
                  <c:v>1514.1470389107894</c:v>
                </c:pt>
                <c:pt idx="17">
                  <c:v>1617.566812648759</c:v>
                </c:pt>
                <c:pt idx="18">
                  <c:v>1641.2751384588041</c:v>
                </c:pt>
                <c:pt idx="19">
                  <c:v>1646.7309526137362</c:v>
                </c:pt>
                <c:pt idx="20">
                  <c:v>1695.5810094643819</c:v>
                </c:pt>
                <c:pt idx="21">
                  <c:v>1711.7657353590967</c:v>
                </c:pt>
                <c:pt idx="22">
                  <c:v>1726.1118008985347</c:v>
                </c:pt>
                <c:pt idx="23">
                  <c:v>1740.4204176030635</c:v>
                </c:pt>
                <c:pt idx="24">
                  <c:v>1756.4734710521393</c:v>
                </c:pt>
                <c:pt idx="25">
                  <c:v>1784.8989168659448</c:v>
                </c:pt>
                <c:pt idx="26">
                  <c:v>1795.5216922822985</c:v>
                </c:pt>
                <c:pt idx="27">
                  <c:v>1839.5727528359321</c:v>
                </c:pt>
                <c:pt idx="28">
                  <c:v>1841.3278514959325</c:v>
                </c:pt>
                <c:pt idx="29">
                  <c:v>1898.955448728073</c:v>
                </c:pt>
                <c:pt idx="30">
                  <c:v>1907.6386452601337</c:v>
                </c:pt>
                <c:pt idx="31">
                  <c:v>1933.6140297899308</c:v>
                </c:pt>
                <c:pt idx="32">
                  <c:v>1938.795899547509</c:v>
                </c:pt>
                <c:pt idx="33">
                  <c:v>1993.801764750109</c:v>
                </c:pt>
                <c:pt idx="34">
                  <c:v>2009.1858793324398</c:v>
                </c:pt>
                <c:pt idx="35">
                  <c:v>2014.3056715684722</c:v>
                </c:pt>
                <c:pt idx="36">
                  <c:v>2050.0305082086711</c:v>
                </c:pt>
                <c:pt idx="37">
                  <c:v>2073.7384017829636</c:v>
                </c:pt>
                <c:pt idx="38">
                  <c:v>2141.0118884645258</c:v>
                </c:pt>
                <c:pt idx="39">
                  <c:v>2350.3862091441674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299712"/>
        <c:axId val="86300864"/>
      </c:scatterChart>
      <c:valAx>
        <c:axId val="8629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300864"/>
        <c:crosses val="autoZero"/>
        <c:crossBetween val="midCat"/>
      </c:valAx>
      <c:valAx>
        <c:axId val="863008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862997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255984</xdr:colOff>
      <xdr:row>6</xdr:row>
      <xdr:rowOff>114300</xdr:rowOff>
    </xdr:from>
    <xdr:to>
      <xdr:col>39</xdr:col>
      <xdr:colOff>560784</xdr:colOff>
      <xdr:row>24</xdr:row>
      <xdr:rowOff>4762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666749</xdr:colOff>
      <xdr:row>8</xdr:row>
      <xdr:rowOff>178594</xdr:rowOff>
    </xdr:from>
    <xdr:to>
      <xdr:col>9</xdr:col>
      <xdr:colOff>440530</xdr:colOff>
      <xdr:row>28</xdr:row>
      <xdr:rowOff>183357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zoomScale="160" zoomScaleNormal="160" workbookViewId="0">
      <selection activeCell="G1" sqref="G1:H1048576"/>
    </sheetView>
  </sheetViews>
  <sheetFormatPr defaultRowHeight="15" x14ac:dyDescent="0.25"/>
  <cols>
    <col min="1" max="1" width="7.85546875" bestFit="1" customWidth="1"/>
    <col min="3" max="3" width="12" customWidth="1"/>
    <col min="4" max="4" width="10" customWidth="1"/>
    <col min="5" max="5" width="12.42578125" bestFit="1" customWidth="1"/>
    <col min="9" max="9" width="13.28515625" bestFit="1" customWidth="1"/>
    <col min="36" max="36" width="14.5703125" bestFit="1" customWidth="1"/>
  </cols>
  <sheetData>
    <row r="1" spans="1:36" x14ac:dyDescent="0.25">
      <c r="A1" s="1" t="s">
        <v>0</v>
      </c>
      <c r="B1" s="1" t="s">
        <v>1</v>
      </c>
      <c r="C1" s="1" t="s">
        <v>2</v>
      </c>
      <c r="D1" s="1" t="s">
        <v>48</v>
      </c>
      <c r="E1" s="1" t="s">
        <v>49</v>
      </c>
      <c r="F1" s="1" t="s">
        <v>50</v>
      </c>
      <c r="G1" s="1" t="s">
        <v>51</v>
      </c>
      <c r="H1" s="1" t="s">
        <v>52</v>
      </c>
      <c r="J1" s="4">
        <v>11.431750822000353</v>
      </c>
      <c r="K1" t="s">
        <v>46</v>
      </c>
    </row>
    <row r="2" spans="1:36" ht="26.25" x14ac:dyDescent="0.4">
      <c r="A2" s="2" t="s">
        <v>22</v>
      </c>
      <c r="B2" s="2">
        <v>215</v>
      </c>
      <c r="C2" s="2">
        <v>555.15448463566531</v>
      </c>
      <c r="D2" s="5">
        <f>J$1*B2^J$2</f>
        <v>679.15438026589345</v>
      </c>
      <c r="E2" s="10">
        <f>C2-D2</f>
        <v>-123.99989563022814</v>
      </c>
      <c r="F2">
        <f>E2^2</f>
        <v>15375.974116307472</v>
      </c>
      <c r="G2">
        <f>C2/D2</f>
        <v>0.81742016361334313</v>
      </c>
      <c r="H2">
        <f>(C2/(J$1*B2^J$2))^(1/J$2)</f>
        <v>0.76713996228074055</v>
      </c>
      <c r="J2" s="4">
        <v>0.76051556642463947</v>
      </c>
      <c r="K2" t="s">
        <v>47</v>
      </c>
      <c r="AJ2" s="3" t="s">
        <v>43</v>
      </c>
    </row>
    <row r="3" spans="1:36" x14ac:dyDescent="0.25">
      <c r="A3" s="1" t="s">
        <v>12</v>
      </c>
      <c r="B3" s="1">
        <v>224</v>
      </c>
      <c r="C3" s="1">
        <v>475.1901496969017</v>
      </c>
      <c r="D3" s="5">
        <f>J$1*B3^J$2</f>
        <v>700.66907941748434</v>
      </c>
      <c r="E3" s="10">
        <f>C3-D3</f>
        <v>-225.47892972058264</v>
      </c>
      <c r="F3">
        <f>E3^2</f>
        <v>50840.747747939444</v>
      </c>
      <c r="G3">
        <f t="shared" ref="G3:G41" si="0">C3/D3</f>
        <v>0.67819483356103116</v>
      </c>
      <c r="H3">
        <f t="shared" ref="H3:H41" si="1">(C3/(J$1*B3^J$2))^(1/J$2)</f>
        <v>0.60013426979897944</v>
      </c>
      <c r="AI3" t="s">
        <v>44</v>
      </c>
      <c r="AJ3">
        <f>INTERCEPT(C2:C41,B2:B41)</f>
        <v>96.298139886734816</v>
      </c>
    </row>
    <row r="4" spans="1:36" x14ac:dyDescent="0.25">
      <c r="A4" s="1" t="s">
        <v>11</v>
      </c>
      <c r="B4" s="1">
        <v>231</v>
      </c>
      <c r="C4" s="1">
        <v>625.29057843582734</v>
      </c>
      <c r="D4" s="5">
        <f>J$1*B4^J$2</f>
        <v>717.25973804706985</v>
      </c>
      <c r="E4" s="10">
        <f>C4-D4</f>
        <v>-91.969159611242503</v>
      </c>
      <c r="F4">
        <f>E4^2</f>
        <v>8458.3263195981999</v>
      </c>
      <c r="G4">
        <f t="shared" si="0"/>
        <v>0.87177704988481164</v>
      </c>
      <c r="H4">
        <f t="shared" si="1"/>
        <v>0.83490921128607698</v>
      </c>
      <c r="I4" s="6">
        <f>SUM(F2:F42)</f>
        <v>5901300.7387364544</v>
      </c>
      <c r="AI4" t="s">
        <v>45</v>
      </c>
      <c r="AJ4">
        <f>SLOPE(C2:C41,B2:B41)</f>
        <v>1.7477364446500685</v>
      </c>
    </row>
    <row r="5" spans="1:36" x14ac:dyDescent="0.25">
      <c r="A5" s="2" t="s">
        <v>30</v>
      </c>
      <c r="B5" s="2">
        <v>258</v>
      </c>
      <c r="C5" s="2">
        <v>405.28831744275175</v>
      </c>
      <c r="D5" s="5">
        <f>J$1*B5^J$2</f>
        <v>780.1661017027734</v>
      </c>
      <c r="E5" s="10">
        <f>C5-D5</f>
        <v>-374.87778426002166</v>
      </c>
      <c r="F5">
        <f>E5^2</f>
        <v>140533.35313170333</v>
      </c>
      <c r="G5">
        <f t="shared" si="0"/>
        <v>0.5194897811609327</v>
      </c>
      <c r="H5">
        <f t="shared" si="1"/>
        <v>0.42268119497504508</v>
      </c>
    </row>
    <row r="6" spans="1:36" x14ac:dyDescent="0.25">
      <c r="A6" s="2" t="s">
        <v>29</v>
      </c>
      <c r="B6" s="2">
        <v>305</v>
      </c>
      <c r="C6" s="2">
        <v>591.47940136248269</v>
      </c>
      <c r="D6" s="5">
        <f>J$1*B6^J$2</f>
        <v>886.05656773243118</v>
      </c>
      <c r="E6" s="10">
        <f>C6-D6</f>
        <v>-294.57716636994849</v>
      </c>
      <c r="F6">
        <f>E6^2</f>
        <v>86775.706946548307</v>
      </c>
      <c r="G6">
        <f t="shared" si="0"/>
        <v>0.66754135447150809</v>
      </c>
      <c r="H6">
        <f t="shared" si="1"/>
        <v>0.58776916099733167</v>
      </c>
    </row>
    <row r="7" spans="1:36" x14ac:dyDescent="0.25">
      <c r="A7" s="2" t="s">
        <v>36</v>
      </c>
      <c r="B7" s="2">
        <v>317</v>
      </c>
      <c r="C7" s="2">
        <v>735.97730522090069</v>
      </c>
      <c r="D7" s="5">
        <f>J$1*B7^J$2</f>
        <v>912.44616677213958</v>
      </c>
      <c r="E7" s="10">
        <f>C7-D7</f>
        <v>-176.46886155123889</v>
      </c>
      <c r="F7">
        <f>E7^2</f>
        <v>31141.259097190319</v>
      </c>
      <c r="G7">
        <f t="shared" si="0"/>
        <v>0.80659805698399356</v>
      </c>
      <c r="H7">
        <f t="shared" si="1"/>
        <v>0.75381322109149196</v>
      </c>
    </row>
    <row r="8" spans="1:36" x14ac:dyDescent="0.25">
      <c r="A8" s="1" t="s">
        <v>16</v>
      </c>
      <c r="B8" s="1">
        <v>343</v>
      </c>
      <c r="C8" s="1">
        <v>850.22298067814495</v>
      </c>
      <c r="D8" s="5">
        <f>J$1*B8^J$2</f>
        <v>968.82066402286182</v>
      </c>
      <c r="E8" s="10">
        <f>C8-D8</f>
        <v>-118.59768334471687</v>
      </c>
      <c r="F8">
        <f>E8^2</f>
        <v>14065.410494733733</v>
      </c>
      <c r="G8">
        <f t="shared" si="0"/>
        <v>0.8775855142764396</v>
      </c>
      <c r="H8">
        <f t="shared" si="1"/>
        <v>0.84223141336548901</v>
      </c>
    </row>
    <row r="9" spans="1:36" x14ac:dyDescent="0.25">
      <c r="A9" s="2" t="s">
        <v>25</v>
      </c>
      <c r="B9" s="2">
        <v>348</v>
      </c>
      <c r="C9" s="2">
        <v>658.77512248473715</v>
      </c>
      <c r="D9" s="5">
        <f>J$1*B9^J$2</f>
        <v>979.54259958386592</v>
      </c>
      <c r="E9" s="10">
        <f>C9-D9</f>
        <v>-320.76747709912877</v>
      </c>
      <c r="F9">
        <f>E9^2</f>
        <v>102891.77436454011</v>
      </c>
      <c r="G9">
        <f t="shared" si="0"/>
        <v>0.67253340769926828</v>
      </c>
      <c r="H9">
        <f t="shared" si="1"/>
        <v>0.59355558038078937</v>
      </c>
    </row>
    <row r="10" spans="1:36" x14ac:dyDescent="0.25">
      <c r="A10" s="2" t="s">
        <v>27</v>
      </c>
      <c r="B10" s="2">
        <v>394</v>
      </c>
      <c r="C10" s="2">
        <v>618.638244603163</v>
      </c>
      <c r="D10" s="5">
        <f>J$1*B10^J$2</f>
        <v>1076.5346896806202</v>
      </c>
      <c r="E10" s="10">
        <f>C10-D10</f>
        <v>-457.8964450774572</v>
      </c>
      <c r="F10">
        <f>E10^2</f>
        <v>209669.15441457278</v>
      </c>
      <c r="G10">
        <f t="shared" si="0"/>
        <v>0.57465704592083033</v>
      </c>
      <c r="H10">
        <f t="shared" si="1"/>
        <v>0.48266649626382652</v>
      </c>
    </row>
    <row r="11" spans="1:36" x14ac:dyDescent="0.25">
      <c r="A11" s="1" t="s">
        <v>17</v>
      </c>
      <c r="B11" s="1">
        <v>400</v>
      </c>
      <c r="C11" s="1">
        <v>200</v>
      </c>
      <c r="D11" s="5">
        <f>J$1*B11^J$2</f>
        <v>1088.9799350092189</v>
      </c>
      <c r="E11" s="10">
        <f>C11-D11</f>
        <v>-888.97993500921893</v>
      </c>
      <c r="F11">
        <f>E11^2</f>
        <v>790285.32484899508</v>
      </c>
      <c r="G11">
        <f t="shared" si="0"/>
        <v>0.183658113037966</v>
      </c>
      <c r="H11">
        <f t="shared" si="1"/>
        <v>0.1077081981119766</v>
      </c>
    </row>
    <row r="12" spans="1:36" x14ac:dyDescent="0.25">
      <c r="A12" s="1" t="s">
        <v>10</v>
      </c>
      <c r="B12" s="1">
        <v>475</v>
      </c>
      <c r="C12" s="1">
        <v>956.94548181146035</v>
      </c>
      <c r="D12" s="5">
        <f>J$1*B12^J$2</f>
        <v>1241.0232167125962</v>
      </c>
      <c r="E12" s="10">
        <f>C12-D12</f>
        <v>-284.07773490113584</v>
      </c>
      <c r="F12">
        <f>E12^2</f>
        <v>80700.159466560013</v>
      </c>
      <c r="G12">
        <f t="shared" si="0"/>
        <v>0.77109394000408593</v>
      </c>
      <c r="H12">
        <f t="shared" si="1"/>
        <v>0.71048949403290707</v>
      </c>
    </row>
    <row r="13" spans="1:36" x14ac:dyDescent="0.25">
      <c r="A13" s="2" t="s">
        <v>42</v>
      </c>
      <c r="B13" s="2">
        <v>502</v>
      </c>
      <c r="C13" s="2">
        <v>941.72320304558627</v>
      </c>
      <c r="D13" s="5">
        <f>J$1*B13^J$2</f>
        <v>1294.314947699841</v>
      </c>
      <c r="E13" s="10">
        <f>C13-D13</f>
        <v>-352.59174465425474</v>
      </c>
      <c r="F13">
        <f>E13^2</f>
        <v>124320.93839833117</v>
      </c>
      <c r="G13">
        <f t="shared" si="0"/>
        <v>0.72758427515586199</v>
      </c>
      <c r="H13">
        <f t="shared" si="1"/>
        <v>0.65824975368100624</v>
      </c>
    </row>
    <row r="14" spans="1:36" x14ac:dyDescent="0.25">
      <c r="A14" s="2" t="s">
        <v>31</v>
      </c>
      <c r="B14" s="2">
        <v>532</v>
      </c>
      <c r="C14" s="2">
        <v>1253.4227662982294</v>
      </c>
      <c r="D14" s="5">
        <f>J$1*B14^J$2</f>
        <v>1352.7295545196844</v>
      </c>
      <c r="E14" s="10">
        <f>C14-D14</f>
        <v>-99.306788221455008</v>
      </c>
      <c r="F14">
        <f>E14^2</f>
        <v>9861.8381868609158</v>
      </c>
      <c r="G14">
        <f t="shared" si="0"/>
        <v>0.92658784759329371</v>
      </c>
      <c r="H14">
        <f t="shared" si="1"/>
        <v>0.90460560411019675</v>
      </c>
    </row>
    <row r="15" spans="1:36" x14ac:dyDescent="0.25">
      <c r="A15" s="2" t="s">
        <v>26</v>
      </c>
      <c r="B15" s="2">
        <v>535</v>
      </c>
      <c r="C15" s="2">
        <v>1264.9628740332244</v>
      </c>
      <c r="D15" s="5">
        <f>J$1*B15^J$2</f>
        <v>1358.5269915355934</v>
      </c>
      <c r="E15" s="10">
        <f>C15-D15</f>
        <v>-93.564117502369072</v>
      </c>
      <c r="F15">
        <f>E15^2</f>
        <v>8754.2440839971259</v>
      </c>
      <c r="G15">
        <f t="shared" si="0"/>
        <v>0.93112826017787831</v>
      </c>
      <c r="H15">
        <f t="shared" si="1"/>
        <v>0.91043863732237906</v>
      </c>
    </row>
    <row r="16" spans="1:36" x14ac:dyDescent="0.25">
      <c r="A16" s="1" t="s">
        <v>13</v>
      </c>
      <c r="B16" s="1">
        <v>603</v>
      </c>
      <c r="C16" s="1">
        <v>962.69682621622781</v>
      </c>
      <c r="D16" s="5">
        <f>J$1*B16^J$2</f>
        <v>1487.946598920227</v>
      </c>
      <c r="E16" s="10">
        <f>C16-D16</f>
        <v>-525.24977270399916</v>
      </c>
      <c r="F16">
        <f>E16^2</f>
        <v>275887.32372560276</v>
      </c>
      <c r="G16">
        <f t="shared" si="0"/>
        <v>0.646996892842013</v>
      </c>
      <c r="H16">
        <f t="shared" si="1"/>
        <v>0.564099575858658</v>
      </c>
    </row>
    <row r="17" spans="1:8" x14ac:dyDescent="0.25">
      <c r="A17" s="2" t="s">
        <v>38</v>
      </c>
      <c r="B17" s="2">
        <v>606</v>
      </c>
      <c r="C17" s="2">
        <v>939.59856073087894</v>
      </c>
      <c r="D17" s="5">
        <f>J$1*B17^J$2</f>
        <v>1493.5731352268592</v>
      </c>
      <c r="E17" s="10">
        <f>C17-D17</f>
        <v>-553.97457449598028</v>
      </c>
      <c r="F17">
        <f>E17^2</f>
        <v>306887.82918800239</v>
      </c>
      <c r="G17">
        <f t="shared" si="0"/>
        <v>0.62909444376700241</v>
      </c>
      <c r="H17">
        <f t="shared" si="1"/>
        <v>0.54366575514139903</v>
      </c>
    </row>
    <row r="18" spans="1:8" x14ac:dyDescent="0.25">
      <c r="A18" s="9" t="s">
        <v>3</v>
      </c>
      <c r="B18" s="1">
        <v>617</v>
      </c>
      <c r="C18" s="1">
        <v>1514.1470483791209</v>
      </c>
      <c r="D18" s="5">
        <f>J$1*B18^J$2</f>
        <v>1514.1470389107894</v>
      </c>
      <c r="E18" s="11">
        <f>C18-D18</f>
        <v>9.4683314273424912E-6</v>
      </c>
      <c r="F18">
        <f>E18^2</f>
        <v>8.9649300018001497E-11</v>
      </c>
      <c r="G18" s="8">
        <f t="shared" si="0"/>
        <v>1.0000000062532444</v>
      </c>
      <c r="H18">
        <f t="shared" si="1"/>
        <v>1.0000000082223752</v>
      </c>
    </row>
    <row r="19" spans="1:8" x14ac:dyDescent="0.25">
      <c r="A19" s="2" t="s">
        <v>39</v>
      </c>
      <c r="B19" s="2">
        <v>673</v>
      </c>
      <c r="C19" s="2">
        <v>1128.7629976480719</v>
      </c>
      <c r="D19" s="5">
        <f>J$1*B19^J$2</f>
        <v>1617.566812648759</v>
      </c>
      <c r="E19" s="10">
        <f>C19-D19</f>
        <v>-488.80381500068711</v>
      </c>
      <c r="F19">
        <f>E19^2</f>
        <v>238929.16955922593</v>
      </c>
      <c r="G19">
        <f t="shared" si="0"/>
        <v>0.69781537851887987</v>
      </c>
      <c r="H19">
        <f t="shared" si="1"/>
        <v>0.62306710798394094</v>
      </c>
    </row>
    <row r="20" spans="1:8" x14ac:dyDescent="0.25">
      <c r="A20" s="1" t="s">
        <v>5</v>
      </c>
      <c r="B20" s="1">
        <v>686</v>
      </c>
      <c r="C20" s="1">
        <v>1334.7114403176686</v>
      </c>
      <c r="D20" s="5">
        <f>J$1*B20^J$2</f>
        <v>1641.2751384588041</v>
      </c>
      <c r="E20" s="10">
        <f>C20-D20</f>
        <v>-306.56369814113555</v>
      </c>
      <c r="F20">
        <f>E20^2</f>
        <v>93981.301017969279</v>
      </c>
      <c r="G20">
        <f t="shared" si="0"/>
        <v>0.81321614459535041</v>
      </c>
      <c r="H20">
        <f t="shared" si="1"/>
        <v>0.76195633708805544</v>
      </c>
    </row>
    <row r="21" spans="1:8" x14ac:dyDescent="0.25">
      <c r="A21" s="1" t="s">
        <v>9</v>
      </c>
      <c r="B21" s="1">
        <v>689</v>
      </c>
      <c r="C21" s="1">
        <v>1496.8010690651308</v>
      </c>
      <c r="D21" s="5">
        <f>J$1*B21^J$2</f>
        <v>1646.7309526137362</v>
      </c>
      <c r="E21" s="10">
        <f>C21-D21</f>
        <v>-149.9298835486054</v>
      </c>
      <c r="F21">
        <f>E21^2</f>
        <v>22478.969980898379</v>
      </c>
      <c r="G21">
        <f t="shared" si="0"/>
        <v>0.90895301791064742</v>
      </c>
      <c r="H21">
        <f t="shared" si="1"/>
        <v>0.88203585295962605</v>
      </c>
    </row>
    <row r="22" spans="1:8" x14ac:dyDescent="0.25">
      <c r="A22" s="1" t="s">
        <v>15</v>
      </c>
      <c r="B22" s="1">
        <v>716</v>
      </c>
      <c r="C22" s="1">
        <v>1653.8206927208721</v>
      </c>
      <c r="D22" s="5">
        <f>J$1*B22^J$2</f>
        <v>1695.5810094643819</v>
      </c>
      <c r="E22" s="10">
        <f>C22-D22</f>
        <v>-41.760316743509748</v>
      </c>
      <c r="F22">
        <f>E22^2</f>
        <v>1743.9240545182606</v>
      </c>
      <c r="G22">
        <f t="shared" si="0"/>
        <v>0.97537108724949606</v>
      </c>
      <c r="H22">
        <f t="shared" si="1"/>
        <v>0.96774179880587463</v>
      </c>
    </row>
    <row r="23" spans="1:8" x14ac:dyDescent="0.25">
      <c r="A23" s="9" t="s">
        <v>34</v>
      </c>
      <c r="B23" s="2">
        <v>725</v>
      </c>
      <c r="C23" s="2">
        <v>1711.7657468618536</v>
      </c>
      <c r="D23" s="5">
        <f>J$1*B23^J$2</f>
        <v>1711.7657353590967</v>
      </c>
      <c r="E23" s="11">
        <f>C23-D23</f>
        <v>1.1502756933623459E-5</v>
      </c>
      <c r="F23">
        <f>E23^2</f>
        <v>1.3231341707402257E-10</v>
      </c>
      <c r="G23" s="8">
        <f t="shared" si="0"/>
        <v>1.0000000067198196</v>
      </c>
      <c r="H23">
        <f t="shared" si="1"/>
        <v>1.0000000088358738</v>
      </c>
    </row>
    <row r="24" spans="1:8" x14ac:dyDescent="0.25">
      <c r="A24" s="1" t="s">
        <v>14</v>
      </c>
      <c r="B24" s="1">
        <v>733</v>
      </c>
      <c r="C24" s="1">
        <v>1548.5657339079789</v>
      </c>
      <c r="D24" s="5">
        <f>J$1*B24^J$2</f>
        <v>1726.1118008985347</v>
      </c>
      <c r="E24" s="10">
        <f>C24-D24</f>
        <v>-177.5460669905558</v>
      </c>
      <c r="F24">
        <f>E24^2</f>
        <v>31522.605903814929</v>
      </c>
      <c r="G24">
        <f t="shared" si="0"/>
        <v>0.89714103866381456</v>
      </c>
      <c r="H24">
        <f t="shared" si="1"/>
        <v>0.86699518214857452</v>
      </c>
    </row>
    <row r="25" spans="1:8" x14ac:dyDescent="0.25">
      <c r="A25" s="2" t="s">
        <v>19</v>
      </c>
      <c r="B25" s="2">
        <v>741</v>
      </c>
      <c r="C25" s="2">
        <v>1384.6195269704433</v>
      </c>
      <c r="D25" s="5">
        <f>J$1*B25^J$2</f>
        <v>1740.4204176030635</v>
      </c>
      <c r="E25" s="10">
        <f>C25-D25</f>
        <v>-355.80089063262017</v>
      </c>
      <c r="F25">
        <f>E25^2</f>
        <v>126594.27377496574</v>
      </c>
      <c r="G25">
        <f t="shared" si="0"/>
        <v>0.79556612469380517</v>
      </c>
      <c r="H25">
        <f t="shared" si="1"/>
        <v>0.74028592871363674</v>
      </c>
    </row>
    <row r="26" spans="1:8" x14ac:dyDescent="0.25">
      <c r="A26" s="2" t="s">
        <v>24</v>
      </c>
      <c r="B26" s="2">
        <v>750</v>
      </c>
      <c r="C26" s="2">
        <v>1737.3543924902151</v>
      </c>
      <c r="D26" s="5">
        <f>J$1*B26^J$2</f>
        <v>1756.4734710521393</v>
      </c>
      <c r="E26" s="10">
        <f>C26-D26</f>
        <v>-19.119078561924198</v>
      </c>
      <c r="F26">
        <f>E26^2</f>
        <v>365.53916505702944</v>
      </c>
      <c r="G26">
        <f t="shared" si="0"/>
        <v>0.98911507695560485</v>
      </c>
      <c r="H26">
        <f t="shared" si="1"/>
        <v>0.98571203251014905</v>
      </c>
    </row>
    <row r="27" spans="1:8" x14ac:dyDescent="0.25">
      <c r="A27" s="2" t="s">
        <v>40</v>
      </c>
      <c r="B27" s="2">
        <v>766</v>
      </c>
      <c r="C27" s="2">
        <v>1234.6018659807137</v>
      </c>
      <c r="D27" s="5">
        <f>J$1*B27^J$2</f>
        <v>1784.8989168659448</v>
      </c>
      <c r="E27" s="10">
        <f>C27-D27</f>
        <v>-550.2970508852311</v>
      </c>
      <c r="F27">
        <f>E27^2</f>
        <v>302826.84421298263</v>
      </c>
      <c r="G27">
        <f t="shared" si="0"/>
        <v>0.69169287645068289</v>
      </c>
      <c r="H27">
        <f t="shared" si="1"/>
        <v>0.61588894106371195</v>
      </c>
    </row>
    <row r="28" spans="1:8" x14ac:dyDescent="0.25">
      <c r="A28" s="1" t="s">
        <v>7</v>
      </c>
      <c r="B28" s="1">
        <v>772</v>
      </c>
      <c r="C28" s="1">
        <v>1642.586540713753</v>
      </c>
      <c r="D28" s="5">
        <f>J$1*B28^J$2</f>
        <v>1795.5216922822985</v>
      </c>
      <c r="E28" s="10">
        <f>C28-D28</f>
        <v>-152.93515156854551</v>
      </c>
      <c r="F28">
        <f>E28^2</f>
        <v>23389.160585293987</v>
      </c>
      <c r="G28">
        <f t="shared" si="0"/>
        <v>0.91482411366796201</v>
      </c>
      <c r="H28">
        <f t="shared" si="1"/>
        <v>0.88953473735823352</v>
      </c>
    </row>
    <row r="29" spans="1:8" x14ac:dyDescent="0.25">
      <c r="A29" s="2" t="s">
        <v>28</v>
      </c>
      <c r="B29" s="2">
        <v>797</v>
      </c>
      <c r="C29" s="2">
        <v>1182.3894367418231</v>
      </c>
      <c r="D29" s="5">
        <f>J$1*B29^J$2</f>
        <v>1839.5727528359321</v>
      </c>
      <c r="E29" s="10">
        <f>C29-D29</f>
        <v>-657.18331609410893</v>
      </c>
      <c r="F29">
        <f>E29^2</f>
        <v>431889.91095244949</v>
      </c>
      <c r="G29">
        <f t="shared" si="0"/>
        <v>0.64275220152017454</v>
      </c>
      <c r="H29">
        <f t="shared" si="1"/>
        <v>0.55923839175684975</v>
      </c>
    </row>
    <row r="30" spans="1:8" x14ac:dyDescent="0.25">
      <c r="A30" s="1" t="s">
        <v>6</v>
      </c>
      <c r="B30" s="1">
        <v>798</v>
      </c>
      <c r="C30" s="1">
        <v>1150.9887894433232</v>
      </c>
      <c r="D30" s="5">
        <f>J$1*B30^J$2</f>
        <v>1841.3278514959325</v>
      </c>
      <c r="E30" s="10">
        <f>C30-D30</f>
        <v>-690.33906205260928</v>
      </c>
      <c r="F30">
        <f>E30^2</f>
        <v>476568.02059567632</v>
      </c>
      <c r="G30">
        <f t="shared" si="0"/>
        <v>0.62508628678387523</v>
      </c>
      <c r="H30">
        <f t="shared" si="1"/>
        <v>0.53911570456507263</v>
      </c>
    </row>
    <row r="31" spans="1:8" x14ac:dyDescent="0.25">
      <c r="A31" s="2" t="s">
        <v>20</v>
      </c>
      <c r="B31" s="2">
        <v>831</v>
      </c>
      <c r="C31" s="2">
        <v>1302.6856981530505</v>
      </c>
      <c r="D31" s="5">
        <f>J$1*B31^J$2</f>
        <v>1898.955448728073</v>
      </c>
      <c r="E31" s="10">
        <f>C31-D31</f>
        <v>-596.2697505750225</v>
      </c>
      <c r="F31">
        <f>E31^2</f>
        <v>355537.61545079952</v>
      </c>
      <c r="G31">
        <f t="shared" si="0"/>
        <v>0.68600119029943218</v>
      </c>
      <c r="H31">
        <f t="shared" si="1"/>
        <v>0.60923379110506481</v>
      </c>
    </row>
    <row r="32" spans="1:8" x14ac:dyDescent="0.25">
      <c r="A32" s="2" t="s">
        <v>37</v>
      </c>
      <c r="B32" s="2">
        <v>836</v>
      </c>
      <c r="C32" s="2">
        <v>1612.590844869437</v>
      </c>
      <c r="D32" s="5">
        <f>J$1*B32^J$2</f>
        <v>1907.6386452601337</v>
      </c>
      <c r="E32" s="10">
        <f>C32-D32</f>
        <v>-295.04780039069669</v>
      </c>
      <c r="F32">
        <f>E32^2</f>
        <v>87053.204515388396</v>
      </c>
      <c r="G32">
        <f t="shared" si="0"/>
        <v>0.84533349587785123</v>
      </c>
      <c r="H32">
        <f t="shared" si="1"/>
        <v>0.80176926466695531</v>
      </c>
    </row>
    <row r="33" spans="1:8" x14ac:dyDescent="0.25">
      <c r="A33" s="2" t="s">
        <v>33</v>
      </c>
      <c r="B33" s="2">
        <v>851</v>
      </c>
      <c r="C33" s="2">
        <v>1299.9205236545647</v>
      </c>
      <c r="D33" s="5">
        <f>J$1*B33^J$2</f>
        <v>1933.6140297899308</v>
      </c>
      <c r="E33" s="10">
        <f>C33-D33</f>
        <v>-633.69350613536608</v>
      </c>
      <c r="F33">
        <f>E33^2</f>
        <v>401567.45971813326</v>
      </c>
      <c r="G33">
        <f t="shared" si="0"/>
        <v>0.67227507849422719</v>
      </c>
      <c r="H33">
        <f t="shared" si="1"/>
        <v>0.59325581142079453</v>
      </c>
    </row>
    <row r="34" spans="1:8" x14ac:dyDescent="0.25">
      <c r="A34" s="2" t="s">
        <v>41</v>
      </c>
      <c r="B34" s="2">
        <v>854</v>
      </c>
      <c r="C34" s="2">
        <v>1648.1834665346021</v>
      </c>
      <c r="D34" s="5">
        <f>J$1*B34^J$2</f>
        <v>1938.795899547509</v>
      </c>
      <c r="E34" s="10">
        <f>C34-D34</f>
        <v>-290.61243301290688</v>
      </c>
      <c r="F34">
        <f>E34^2</f>
        <v>84455.586221681282</v>
      </c>
      <c r="G34">
        <f t="shared" si="0"/>
        <v>0.85010674249892304</v>
      </c>
      <c r="H34">
        <f t="shared" si="1"/>
        <v>0.80772742975655765</v>
      </c>
    </row>
    <row r="35" spans="1:8" x14ac:dyDescent="0.25">
      <c r="A35" s="2" t="s">
        <v>23</v>
      </c>
      <c r="B35" s="2">
        <v>886</v>
      </c>
      <c r="C35" s="2">
        <v>1469.2238139771307</v>
      </c>
      <c r="D35" s="5">
        <f>J$1*B35^J$2</f>
        <v>1993.801764750109</v>
      </c>
      <c r="E35" s="10">
        <f>C35-D35</f>
        <v>-524.57795077297828</v>
      </c>
      <c r="F35">
        <f>E35^2</f>
        <v>275182.02643717721</v>
      </c>
      <c r="G35">
        <f t="shared" si="0"/>
        <v>0.7368956332332639</v>
      </c>
      <c r="H35">
        <f t="shared" si="1"/>
        <v>0.66934875730554733</v>
      </c>
    </row>
    <row r="36" spans="1:8" x14ac:dyDescent="0.25">
      <c r="A36" s="2" t="s">
        <v>32</v>
      </c>
      <c r="B36" s="2">
        <v>895</v>
      </c>
      <c r="C36" s="2">
        <v>1468.8582108207984</v>
      </c>
      <c r="D36" s="5">
        <f>J$1*B36^J$2</f>
        <v>2009.1858793324398</v>
      </c>
      <c r="E36" s="10">
        <f>C36-D36</f>
        <v>-540.32766851164138</v>
      </c>
      <c r="F36">
        <f>E36^2</f>
        <v>291953.98935922619</v>
      </c>
      <c r="G36">
        <f t="shared" si="0"/>
        <v>0.73107133885931574</v>
      </c>
      <c r="H36">
        <f t="shared" si="1"/>
        <v>0.66240107558624628</v>
      </c>
    </row>
    <row r="37" spans="1:8" x14ac:dyDescent="0.25">
      <c r="A37" s="1" t="s">
        <v>8</v>
      </c>
      <c r="B37" s="1">
        <v>898</v>
      </c>
      <c r="C37" s="1">
        <v>1757.5380739032703</v>
      </c>
      <c r="D37" s="5">
        <f>J$1*B37^J$2</f>
        <v>2014.3056715684722</v>
      </c>
      <c r="E37" s="10">
        <f>C37-D37</f>
        <v>-256.76759766520195</v>
      </c>
      <c r="F37">
        <f>E37^2</f>
        <v>65929.599210759014</v>
      </c>
      <c r="G37">
        <f t="shared" si="0"/>
        <v>0.87252798753961425</v>
      </c>
      <c r="H37">
        <f t="shared" si="1"/>
        <v>0.83585498770249389</v>
      </c>
    </row>
    <row r="38" spans="1:8" x14ac:dyDescent="0.25">
      <c r="A38" s="2" t="s">
        <v>35</v>
      </c>
      <c r="B38" s="2">
        <v>919</v>
      </c>
      <c r="C38" s="2">
        <v>1702.144981662087</v>
      </c>
      <c r="D38" s="5">
        <f>J$1*B38^J$2</f>
        <v>2050.0305082086711</v>
      </c>
      <c r="E38" s="10">
        <f>C38-D38</f>
        <v>-347.88552654658406</v>
      </c>
      <c r="F38">
        <f>E38^2</f>
        <v>121024.33958059404</v>
      </c>
      <c r="G38">
        <f t="shared" si="0"/>
        <v>0.8303022685986422</v>
      </c>
      <c r="H38">
        <f t="shared" si="1"/>
        <v>0.7830760028719399</v>
      </c>
    </row>
    <row r="39" spans="1:8" x14ac:dyDescent="0.25">
      <c r="A39" s="1" t="s">
        <v>4</v>
      </c>
      <c r="B39" s="7">
        <v>933</v>
      </c>
      <c r="C39" s="7">
        <v>1900</v>
      </c>
      <c r="D39" s="5">
        <f>J$1*B39^J$2</f>
        <v>2073.7384017829636</v>
      </c>
      <c r="E39" s="10">
        <f>C39-D39</f>
        <v>-173.73840178296359</v>
      </c>
      <c r="F39">
        <f>E39^2</f>
        <v>30185.032254098485</v>
      </c>
      <c r="G39">
        <f t="shared" si="0"/>
        <v>0.91621971139967007</v>
      </c>
      <c r="H39">
        <f t="shared" si="1"/>
        <v>0.8913195051585876</v>
      </c>
    </row>
    <row r="40" spans="1:8" x14ac:dyDescent="0.25">
      <c r="A40" s="2" t="s">
        <v>18</v>
      </c>
      <c r="B40" s="2">
        <v>973</v>
      </c>
      <c r="C40" s="2">
        <v>1898.3139154696087</v>
      </c>
      <c r="D40" s="5">
        <f>J$1*B40^J$2</f>
        <v>2141.0118884645258</v>
      </c>
      <c r="E40" s="10">
        <f>C40-D40</f>
        <v>-242.69797299491711</v>
      </c>
      <c r="F40">
        <f>E40^2</f>
        <v>58902.306095841515</v>
      </c>
      <c r="G40">
        <f t="shared" si="0"/>
        <v>0.88664333238757798</v>
      </c>
      <c r="H40">
        <f t="shared" si="1"/>
        <v>0.8536802408633104</v>
      </c>
    </row>
    <row r="41" spans="1:8" x14ac:dyDescent="0.25">
      <c r="A41" s="2" t="s">
        <v>21</v>
      </c>
      <c r="B41" s="2">
        <v>1100</v>
      </c>
      <c r="C41" s="2">
        <v>2000</v>
      </c>
      <c r="D41" s="5">
        <f>J$1*B41^J$2</f>
        <v>2350.3862091441674</v>
      </c>
      <c r="E41" s="10">
        <f>C41-D41</f>
        <v>-350.38620914416742</v>
      </c>
      <c r="F41">
        <f>E41^2</f>
        <v>122770.49555842024</v>
      </c>
      <c r="G41">
        <f t="shared" si="0"/>
        <v>0.85092398526633994</v>
      </c>
      <c r="H41">
        <f t="shared" si="1"/>
        <v>0.8087486045001665</v>
      </c>
    </row>
  </sheetData>
  <sortState ref="A2:F41">
    <sortCondition ref="B2:B41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9" sqref="A1:E9"/>
    </sheetView>
  </sheetViews>
  <sheetFormatPr defaultRowHeight="15" x14ac:dyDescent="0.25"/>
  <cols>
    <col min="1" max="1" width="18.85546875" bestFit="1" customWidth="1"/>
    <col min="2" max="2" width="12.42578125" bestFit="1" customWidth="1"/>
    <col min="3" max="3" width="27.5703125" bestFit="1" customWidth="1"/>
  </cols>
  <sheetData>
    <row r="1" spans="1:5" x14ac:dyDescent="0.25">
      <c r="C1" t="s">
        <v>58</v>
      </c>
      <c r="E1" t="s">
        <v>56</v>
      </c>
    </row>
    <row r="2" spans="1:5" x14ac:dyDescent="0.25">
      <c r="B2" t="s">
        <v>54</v>
      </c>
    </row>
    <row r="3" spans="1:5" x14ac:dyDescent="0.25">
      <c r="C3" t="s">
        <v>59</v>
      </c>
      <c r="E3" t="s">
        <v>57</v>
      </c>
    </row>
    <row r="5" spans="1:5" x14ac:dyDescent="0.25">
      <c r="A5" s="12" t="s">
        <v>53</v>
      </c>
    </row>
    <row r="7" spans="1:5" x14ac:dyDescent="0.25">
      <c r="C7" t="s">
        <v>58</v>
      </c>
      <c r="E7" t="s">
        <v>57</v>
      </c>
    </row>
    <row r="8" spans="1:5" x14ac:dyDescent="0.25">
      <c r="B8" t="s">
        <v>55</v>
      </c>
    </row>
    <row r="9" spans="1:5" x14ac:dyDescent="0.25">
      <c r="C9" t="s">
        <v>59</v>
      </c>
      <c r="E9" t="s">
        <v>56</v>
      </c>
    </row>
    <row r="15" spans="1:5" x14ac:dyDescent="0.25">
      <c r="E15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1"/>
  <sheetViews>
    <sheetView tabSelected="1" topLeftCell="D1" zoomScale="232" zoomScaleNormal="232" workbookViewId="0">
      <selection activeCell="G12" sqref="G12"/>
    </sheetView>
  </sheetViews>
  <sheetFormatPr defaultRowHeight="15" x14ac:dyDescent="0.25"/>
  <cols>
    <col min="1" max="1" width="9.85546875" bestFit="1" customWidth="1"/>
    <col min="9" max="9" width="5.28515625" bestFit="1" customWidth="1"/>
  </cols>
  <sheetData>
    <row r="1" spans="1:11" x14ac:dyDescent="0.25">
      <c r="A1" t="s">
        <v>65</v>
      </c>
      <c r="B1" t="s">
        <v>116</v>
      </c>
      <c r="C1" t="s">
        <v>117</v>
      </c>
      <c r="D1" t="s">
        <v>118</v>
      </c>
      <c r="E1" t="s">
        <v>119</v>
      </c>
      <c r="I1" s="13" t="s">
        <v>60</v>
      </c>
      <c r="J1" s="13">
        <v>45</v>
      </c>
    </row>
    <row r="2" spans="1:11" x14ac:dyDescent="0.25">
      <c r="A2" t="s">
        <v>66</v>
      </c>
      <c r="B2">
        <v>79</v>
      </c>
      <c r="C2">
        <v>1063</v>
      </c>
      <c r="D2">
        <v>3</v>
      </c>
      <c r="E2">
        <v>6055.7086037635536</v>
      </c>
      <c r="I2" s="13" t="s">
        <v>61</v>
      </c>
      <c r="J2" s="13">
        <v>0.34</v>
      </c>
    </row>
    <row r="3" spans="1:11" x14ac:dyDescent="0.25">
      <c r="A3" t="s">
        <v>67</v>
      </c>
      <c r="B3">
        <v>77</v>
      </c>
      <c r="C3">
        <v>1150</v>
      </c>
      <c r="D3">
        <v>16</v>
      </c>
      <c r="E3">
        <v>11097.127685092846</v>
      </c>
      <c r="I3" s="13" t="s">
        <v>62</v>
      </c>
      <c r="J3" s="13">
        <v>0.45</v>
      </c>
    </row>
    <row r="4" spans="1:11" x14ac:dyDescent="0.25">
      <c r="A4" t="s">
        <v>68</v>
      </c>
      <c r="B4">
        <v>71</v>
      </c>
      <c r="C4">
        <v>1118</v>
      </c>
      <c r="D4">
        <v>2</v>
      </c>
      <c r="E4">
        <v>5594.4637302017181</v>
      </c>
      <c r="I4" s="13" t="s">
        <v>63</v>
      </c>
      <c r="J4" s="13">
        <v>0.31</v>
      </c>
    </row>
    <row r="5" spans="1:11" x14ac:dyDescent="0.25">
      <c r="A5" t="s">
        <v>69</v>
      </c>
      <c r="B5">
        <v>78</v>
      </c>
      <c r="C5">
        <v>1091</v>
      </c>
      <c r="D5">
        <v>9</v>
      </c>
      <c r="E5">
        <v>9106.6992542693515</v>
      </c>
      <c r="J5">
        <f>SUM(J2:J4)</f>
        <v>1.1000000000000001</v>
      </c>
      <c r="K5" t="s">
        <v>64</v>
      </c>
    </row>
    <row r="6" spans="1:11" x14ac:dyDescent="0.25">
      <c r="A6" t="s">
        <v>70</v>
      </c>
      <c r="B6">
        <v>66</v>
      </c>
      <c r="C6">
        <v>1199</v>
      </c>
      <c r="D6">
        <v>5</v>
      </c>
      <c r="E6">
        <v>7481.8119031498209</v>
      </c>
    </row>
    <row r="7" spans="1:11" x14ac:dyDescent="0.25">
      <c r="A7" t="s">
        <v>71</v>
      </c>
      <c r="B7">
        <v>11</v>
      </c>
      <c r="C7">
        <v>1055</v>
      </c>
      <c r="D7">
        <v>3</v>
      </c>
      <c r="E7">
        <v>3278.364380980132</v>
      </c>
      <c r="G7" t="s">
        <v>120</v>
      </c>
    </row>
    <row r="8" spans="1:11" x14ac:dyDescent="0.25">
      <c r="A8" t="s">
        <v>72</v>
      </c>
      <c r="B8">
        <v>24</v>
      </c>
      <c r="C8">
        <v>1165</v>
      </c>
      <c r="D8">
        <v>10</v>
      </c>
      <c r="E8">
        <v>6491.2898593713917</v>
      </c>
      <c r="G8" t="s">
        <v>121</v>
      </c>
    </row>
    <row r="9" spans="1:11" x14ac:dyDescent="0.25">
      <c r="A9" t="s">
        <v>73</v>
      </c>
      <c r="B9">
        <v>33</v>
      </c>
      <c r="C9">
        <v>1036</v>
      </c>
      <c r="D9">
        <v>9</v>
      </c>
      <c r="E9">
        <v>6641.0128594534563</v>
      </c>
      <c r="G9" t="s">
        <v>122</v>
      </c>
    </row>
    <row r="10" spans="1:11" x14ac:dyDescent="0.25">
      <c r="A10" t="s">
        <v>74</v>
      </c>
      <c r="B10">
        <v>49</v>
      </c>
      <c r="C10">
        <v>1097</v>
      </c>
      <c r="D10">
        <v>16</v>
      </c>
      <c r="E10">
        <v>9316.4264137164646</v>
      </c>
      <c r="G10" t="s">
        <v>123</v>
      </c>
    </row>
    <row r="11" spans="1:11" x14ac:dyDescent="0.25">
      <c r="A11" t="s">
        <v>75</v>
      </c>
      <c r="B11">
        <v>13</v>
      </c>
      <c r="C11">
        <v>1064</v>
      </c>
      <c r="D11">
        <v>15</v>
      </c>
      <c r="E11">
        <v>5736.7414421209814</v>
      </c>
      <c r="G11" t="s">
        <v>124</v>
      </c>
    </row>
    <row r="12" spans="1:11" x14ac:dyDescent="0.25">
      <c r="A12" t="s">
        <v>76</v>
      </c>
      <c r="B12">
        <v>56</v>
      </c>
      <c r="C12">
        <v>1083</v>
      </c>
      <c r="D12">
        <v>13</v>
      </c>
      <c r="E12">
        <v>9088.6983089677142</v>
      </c>
    </row>
    <row r="13" spans="1:11" x14ac:dyDescent="0.25">
      <c r="A13" t="s">
        <v>77</v>
      </c>
      <c r="B13">
        <v>16</v>
      </c>
      <c r="C13">
        <v>1052</v>
      </c>
      <c r="D13">
        <v>8</v>
      </c>
      <c r="E13">
        <v>5040.5541742874138</v>
      </c>
    </row>
    <row r="14" spans="1:11" x14ac:dyDescent="0.25">
      <c r="A14" t="s">
        <v>78</v>
      </c>
      <c r="B14">
        <v>95</v>
      </c>
      <c r="C14">
        <v>1030</v>
      </c>
      <c r="D14">
        <v>18</v>
      </c>
      <c r="E14">
        <v>11763.857829849689</v>
      </c>
    </row>
    <row r="15" spans="1:11" x14ac:dyDescent="0.25">
      <c r="A15" t="s">
        <v>79</v>
      </c>
      <c r="B15">
        <v>42</v>
      </c>
      <c r="C15">
        <v>1024</v>
      </c>
      <c r="D15">
        <v>14</v>
      </c>
      <c r="E15">
        <v>8223.4100066680749</v>
      </c>
    </row>
    <row r="16" spans="1:11" x14ac:dyDescent="0.25">
      <c r="A16" t="s">
        <v>80</v>
      </c>
      <c r="B16">
        <v>75</v>
      </c>
      <c r="C16">
        <v>1000</v>
      </c>
      <c r="D16">
        <v>4</v>
      </c>
      <c r="E16">
        <v>6720.0412766824657</v>
      </c>
    </row>
    <row r="17" spans="1:5" x14ac:dyDescent="0.25">
      <c r="A17" t="s">
        <v>81</v>
      </c>
      <c r="B17">
        <v>52</v>
      </c>
      <c r="C17">
        <v>1059</v>
      </c>
      <c r="D17">
        <v>9</v>
      </c>
      <c r="E17">
        <v>7828.3820162448237</v>
      </c>
    </row>
    <row r="18" spans="1:5" x14ac:dyDescent="0.25">
      <c r="A18" t="s">
        <v>82</v>
      </c>
      <c r="B18">
        <v>58</v>
      </c>
      <c r="C18">
        <v>1140</v>
      </c>
      <c r="D18">
        <v>7</v>
      </c>
      <c r="E18">
        <v>7769.0086875933348</v>
      </c>
    </row>
    <row r="19" spans="1:5" x14ac:dyDescent="0.25">
      <c r="A19" t="s">
        <v>83</v>
      </c>
      <c r="B19">
        <v>46</v>
      </c>
      <c r="C19">
        <v>1018</v>
      </c>
      <c r="D19">
        <v>8</v>
      </c>
      <c r="E19">
        <v>7112.0462566221186</v>
      </c>
    </row>
    <row r="20" spans="1:5" x14ac:dyDescent="0.25">
      <c r="A20" t="s">
        <v>84</v>
      </c>
      <c r="B20">
        <v>22</v>
      </c>
      <c r="C20">
        <v>1020</v>
      </c>
      <c r="D20">
        <v>18</v>
      </c>
      <c r="E20">
        <v>7122.6364706377281</v>
      </c>
    </row>
    <row r="21" spans="1:5" x14ac:dyDescent="0.25">
      <c r="A21" t="s">
        <v>85</v>
      </c>
      <c r="B21">
        <v>49</v>
      </c>
      <c r="C21">
        <v>1111</v>
      </c>
      <c r="D21">
        <v>4</v>
      </c>
      <c r="E21">
        <v>6096.6196962750155</v>
      </c>
    </row>
    <row r="22" spans="1:5" x14ac:dyDescent="0.25">
      <c r="A22" t="s">
        <v>86</v>
      </c>
      <c r="B22">
        <v>100</v>
      </c>
      <c r="C22">
        <v>1068</v>
      </c>
      <c r="D22">
        <v>6</v>
      </c>
      <c r="E22">
        <v>8655.5857871131502</v>
      </c>
    </row>
    <row r="23" spans="1:5" x14ac:dyDescent="0.25">
      <c r="A23" t="s">
        <v>87</v>
      </c>
      <c r="B23">
        <v>34</v>
      </c>
      <c r="C23">
        <v>1179</v>
      </c>
      <c r="D23">
        <v>13</v>
      </c>
      <c r="E23">
        <v>7969.2783683827602</v>
      </c>
    </row>
    <row r="24" spans="1:5" x14ac:dyDescent="0.25">
      <c r="A24" t="s">
        <v>88</v>
      </c>
      <c r="B24">
        <v>30</v>
      </c>
      <c r="C24">
        <v>1195</v>
      </c>
      <c r="D24">
        <v>10</v>
      </c>
      <c r="E24">
        <v>7083.5228266773429</v>
      </c>
    </row>
    <row r="25" spans="1:5" x14ac:dyDescent="0.25">
      <c r="A25" t="s">
        <v>89</v>
      </c>
      <c r="B25">
        <v>54</v>
      </c>
      <c r="C25">
        <v>1107</v>
      </c>
      <c r="D25">
        <v>7</v>
      </c>
      <c r="E25">
        <v>7482.9563850713557</v>
      </c>
    </row>
    <row r="26" spans="1:5" x14ac:dyDescent="0.25">
      <c r="A26" t="s">
        <v>90</v>
      </c>
      <c r="B26">
        <v>35</v>
      </c>
      <c r="C26">
        <v>1100</v>
      </c>
      <c r="D26">
        <v>9</v>
      </c>
      <c r="E26">
        <v>6960.4534780961994</v>
      </c>
    </row>
    <row r="27" spans="1:5" x14ac:dyDescent="0.25">
      <c r="A27" t="s">
        <v>91</v>
      </c>
      <c r="B27">
        <v>69</v>
      </c>
      <c r="C27">
        <v>1081</v>
      </c>
      <c r="D27">
        <v>3</v>
      </c>
      <c r="E27">
        <v>6188.0007243994341</v>
      </c>
    </row>
    <row r="28" spans="1:5" x14ac:dyDescent="0.25">
      <c r="A28" t="s">
        <v>92</v>
      </c>
      <c r="B28">
        <v>28</v>
      </c>
      <c r="C28">
        <v>1088</v>
      </c>
      <c r="D28">
        <v>4</v>
      </c>
      <c r="E28">
        <v>4993.0721843906658</v>
      </c>
    </row>
    <row r="29" spans="1:5" x14ac:dyDescent="0.25">
      <c r="A29" t="s">
        <v>93</v>
      </c>
      <c r="B29">
        <v>47</v>
      </c>
      <c r="C29">
        <v>1182</v>
      </c>
      <c r="D29">
        <v>11</v>
      </c>
      <c r="E29">
        <v>8457.3710016887235</v>
      </c>
    </row>
    <row r="30" spans="1:5" x14ac:dyDescent="0.25">
      <c r="A30" t="s">
        <v>94</v>
      </c>
      <c r="B30">
        <v>36</v>
      </c>
      <c r="C30">
        <v>1098</v>
      </c>
      <c r="D30">
        <v>17</v>
      </c>
      <c r="E30">
        <v>8551.9584607210636</v>
      </c>
    </row>
    <row r="31" spans="1:5" x14ac:dyDescent="0.25">
      <c r="A31" t="s">
        <v>95</v>
      </c>
      <c r="B31">
        <v>68</v>
      </c>
      <c r="C31">
        <v>1088</v>
      </c>
      <c r="D31">
        <v>18</v>
      </c>
      <c r="E31">
        <v>10761.753087745945</v>
      </c>
    </row>
    <row r="32" spans="1:5" x14ac:dyDescent="0.25">
      <c r="A32" t="s">
        <v>96</v>
      </c>
      <c r="B32">
        <v>97</v>
      </c>
      <c r="C32">
        <v>1194</v>
      </c>
      <c r="D32">
        <v>2</v>
      </c>
      <c r="E32">
        <v>6407.4636213648664</v>
      </c>
    </row>
    <row r="33" spans="1:5" x14ac:dyDescent="0.25">
      <c r="A33" t="s">
        <v>97</v>
      </c>
      <c r="B33">
        <v>32</v>
      </c>
      <c r="C33">
        <v>1143</v>
      </c>
      <c r="D33">
        <v>6</v>
      </c>
      <c r="E33">
        <v>6057.7479276445229</v>
      </c>
    </row>
    <row r="34" spans="1:5" x14ac:dyDescent="0.25">
      <c r="A34" t="s">
        <v>98</v>
      </c>
      <c r="B34">
        <v>24</v>
      </c>
      <c r="C34">
        <v>1164</v>
      </c>
      <c r="D34">
        <v>15</v>
      </c>
      <c r="E34">
        <v>7357.8591066617391</v>
      </c>
    </row>
    <row r="35" spans="1:5" x14ac:dyDescent="0.25">
      <c r="A35" t="s">
        <v>99</v>
      </c>
      <c r="B35">
        <v>53</v>
      </c>
      <c r="C35">
        <v>1034</v>
      </c>
      <c r="D35">
        <v>7</v>
      </c>
      <c r="E35">
        <v>7210.7583955207319</v>
      </c>
    </row>
    <row r="36" spans="1:5" x14ac:dyDescent="0.25">
      <c r="A36" t="s">
        <v>100</v>
      </c>
      <c r="B36">
        <v>45</v>
      </c>
      <c r="C36">
        <v>1128</v>
      </c>
      <c r="D36">
        <v>3</v>
      </c>
      <c r="E36">
        <v>5454.4561196383611</v>
      </c>
    </row>
    <row r="37" spans="1:5" x14ac:dyDescent="0.25">
      <c r="A37" t="s">
        <v>101</v>
      </c>
      <c r="B37">
        <v>66</v>
      </c>
      <c r="C37">
        <v>1012</v>
      </c>
      <c r="D37">
        <v>18</v>
      </c>
      <c r="E37">
        <v>10311.53117371565</v>
      </c>
    </row>
    <row r="38" spans="1:5" x14ac:dyDescent="0.25">
      <c r="A38" t="s">
        <v>102</v>
      </c>
      <c r="B38">
        <v>41</v>
      </c>
      <c r="C38">
        <v>1042</v>
      </c>
      <c r="D38">
        <v>12</v>
      </c>
      <c r="E38">
        <v>7836.9248973872172</v>
      </c>
    </row>
    <row r="39" spans="1:5" x14ac:dyDescent="0.25">
      <c r="A39" t="s">
        <v>103</v>
      </c>
      <c r="B39">
        <v>15</v>
      </c>
      <c r="C39">
        <v>1161</v>
      </c>
      <c r="D39">
        <v>4</v>
      </c>
      <c r="E39">
        <v>4158.1163567645999</v>
      </c>
    </row>
    <row r="40" spans="1:5" x14ac:dyDescent="0.25">
      <c r="A40" t="s">
        <v>104</v>
      </c>
      <c r="B40">
        <v>50</v>
      </c>
      <c r="C40">
        <v>1191</v>
      </c>
      <c r="D40">
        <v>18</v>
      </c>
      <c r="E40">
        <v>10096.179993017651</v>
      </c>
    </row>
    <row r="41" spans="1:5" x14ac:dyDescent="0.25">
      <c r="A41" t="s">
        <v>105</v>
      </c>
      <c r="B41">
        <v>69</v>
      </c>
      <c r="C41">
        <v>1170</v>
      </c>
      <c r="D41">
        <v>17</v>
      </c>
      <c r="E41">
        <v>10978.525325098357</v>
      </c>
    </row>
    <row r="42" spans="1:5" x14ac:dyDescent="0.25">
      <c r="A42" t="s">
        <v>106</v>
      </c>
      <c r="B42">
        <v>31</v>
      </c>
      <c r="C42">
        <v>1140</v>
      </c>
      <c r="D42">
        <v>2</v>
      </c>
      <c r="E42">
        <v>4257.9638643820099</v>
      </c>
    </row>
    <row r="43" spans="1:5" x14ac:dyDescent="0.25">
      <c r="A43" t="s">
        <v>107</v>
      </c>
      <c r="B43">
        <v>28</v>
      </c>
      <c r="C43">
        <v>1041</v>
      </c>
      <c r="D43">
        <v>3</v>
      </c>
      <c r="E43">
        <v>4477.2017173585564</v>
      </c>
    </row>
    <row r="44" spans="1:5" x14ac:dyDescent="0.25">
      <c r="A44" t="s">
        <v>108</v>
      </c>
      <c r="B44">
        <v>66</v>
      </c>
      <c r="C44">
        <v>1060</v>
      </c>
      <c r="D44">
        <v>15</v>
      </c>
      <c r="E44">
        <v>9950.2360013374928</v>
      </c>
    </row>
    <row r="45" spans="1:5" x14ac:dyDescent="0.25">
      <c r="A45" t="s">
        <v>109</v>
      </c>
      <c r="B45">
        <v>69</v>
      </c>
      <c r="C45">
        <v>1059</v>
      </c>
      <c r="D45">
        <v>10</v>
      </c>
      <c r="E45">
        <v>8904.8044479768469</v>
      </c>
    </row>
    <row r="46" spans="1:5" x14ac:dyDescent="0.25">
      <c r="A46" t="s">
        <v>110</v>
      </c>
      <c r="B46">
        <v>27</v>
      </c>
      <c r="C46">
        <v>1059</v>
      </c>
      <c r="D46">
        <v>16</v>
      </c>
      <c r="E46">
        <v>7487.840248738451</v>
      </c>
    </row>
    <row r="47" spans="1:5" x14ac:dyDescent="0.25">
      <c r="A47" t="s">
        <v>111</v>
      </c>
      <c r="B47">
        <v>50</v>
      </c>
      <c r="C47">
        <v>1194</v>
      </c>
      <c r="D47">
        <v>16</v>
      </c>
      <c r="E47">
        <v>9745.2157162185522</v>
      </c>
    </row>
    <row r="48" spans="1:5" x14ac:dyDescent="0.25">
      <c r="A48" t="s">
        <v>112</v>
      </c>
      <c r="B48">
        <v>77</v>
      </c>
      <c r="C48">
        <v>1133</v>
      </c>
      <c r="D48">
        <v>6</v>
      </c>
      <c r="E48">
        <v>8132.9800575595209</v>
      </c>
    </row>
    <row r="49" spans="1:5" x14ac:dyDescent="0.25">
      <c r="A49" t="s">
        <v>113</v>
      </c>
      <c r="B49">
        <v>87</v>
      </c>
      <c r="C49">
        <v>1194</v>
      </c>
      <c r="D49">
        <v>11</v>
      </c>
      <c r="E49">
        <v>10474.486446056262</v>
      </c>
    </row>
    <row r="50" spans="1:5" x14ac:dyDescent="0.25">
      <c r="A50" t="s">
        <v>114</v>
      </c>
      <c r="B50">
        <v>85</v>
      </c>
      <c r="C50">
        <v>1076</v>
      </c>
      <c r="D50">
        <v>6</v>
      </c>
      <c r="E50">
        <v>8217.8338856496539</v>
      </c>
    </row>
    <row r="51" spans="1:5" x14ac:dyDescent="0.25">
      <c r="A51" t="s">
        <v>115</v>
      </c>
      <c r="B51">
        <v>90</v>
      </c>
      <c r="C51">
        <v>1184</v>
      </c>
      <c r="D51">
        <v>14</v>
      </c>
      <c r="E51">
        <v>11375.301703057394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simulazione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Csiaf-Novoli</dc:creator>
  <cp:lastModifiedBy>Csiaf-Novoli</cp:lastModifiedBy>
  <dcterms:created xsi:type="dcterms:W3CDTF">2018-05-21T15:11:10Z</dcterms:created>
  <dcterms:modified xsi:type="dcterms:W3CDTF">2018-05-24T11:30:14Z</dcterms:modified>
</cp:coreProperties>
</file>