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fi\Desktop\"/>
    </mc:Choice>
  </mc:AlternateContent>
  <bookViews>
    <workbookView xWindow="0" yWindow="0" windowWidth="20490" windowHeight="7770" activeTab="3"/>
  </bookViews>
  <sheets>
    <sheet name="ES_1" sheetId="3" r:id="rId1"/>
    <sheet name="ES_2" sheetId="1" r:id="rId2"/>
    <sheet name="ES_3" sheetId="2" r:id="rId3"/>
    <sheet name="ES_4" sheetId="4" r:id="rId4"/>
    <sheet name="Foglio1" sheetId="8" r:id="rId5"/>
    <sheet name="ES_5" sheetId="5" r:id="rId6"/>
    <sheet name="ES_6" sheetId="6" r:id="rId7"/>
    <sheet name="ES_7" sheetId="7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8" l="1"/>
  <c r="B30" i="8"/>
  <c r="B27" i="8"/>
  <c r="B26" i="8"/>
  <c r="B25" i="8"/>
  <c r="B23" i="8"/>
  <c r="B22" i="8"/>
  <c r="B21" i="8"/>
  <c r="B20" i="8"/>
  <c r="B19" i="8"/>
  <c r="B18" i="8"/>
  <c r="B17" i="8"/>
  <c r="B16" i="8"/>
  <c r="E14" i="7" l="1"/>
  <c r="D14" i="7"/>
</calcChain>
</file>

<file path=xl/sharedStrings.xml><?xml version="1.0" encoding="utf-8"?>
<sst xmlns="http://schemas.openxmlformats.org/spreadsheetml/2006/main" count="104" uniqueCount="71">
  <si>
    <t>sesso</t>
  </si>
  <si>
    <t>opinione</t>
  </si>
  <si>
    <t>F</t>
  </si>
  <si>
    <t>favorevole</t>
  </si>
  <si>
    <t>indifferente</t>
  </si>
  <si>
    <t>M</t>
  </si>
  <si>
    <t>contrario</t>
  </si>
  <si>
    <t>totale</t>
  </si>
  <si>
    <t>Calcolare:</t>
  </si>
  <si>
    <t>I dati sono riportati nella tabella che segue:</t>
  </si>
  <si>
    <t>Banche</t>
  </si>
  <si>
    <t>No. sportelli</t>
  </si>
  <si>
    <t>No. dipendenti</t>
  </si>
  <si>
    <t>Depositi</t>
  </si>
  <si>
    <t>Stip. medio</t>
  </si>
  <si>
    <t>Banca A</t>
  </si>
  <si>
    <t>Banca B</t>
  </si>
  <si>
    <t>Banca C</t>
  </si>
  <si>
    <t>Banca D</t>
  </si>
  <si>
    <t>Banca E</t>
  </si>
  <si>
    <t>carattere X</t>
  </si>
  <si>
    <t>Una delle due rette disegnate nel grafico sotto è la retta dei minimi quadrati per le 4 osservazioni contrassegnate dai pallini azzurri.
Qual è delle due: quella rossa o quella nera?
Giustificare opportunamente la risposta</t>
  </si>
  <si>
    <t>In una indagine condotta su 5 banche sono stati rilevati i seguenti caratteri:</t>
  </si>
  <si>
    <t>Supponiamo di NON conoscere media e varianza della popolazione di cui all'esercizio precedente e supponiamo che il campione estratto sia il seguente</t>
  </si>
  <si>
    <r>
      <t>X</t>
    </r>
    <r>
      <rPr>
        <i/>
        <sz val="8"/>
        <color theme="1"/>
        <rFont val="Arial"/>
        <family val="2"/>
      </rPr>
      <t>1</t>
    </r>
  </si>
  <si>
    <r>
      <t>X</t>
    </r>
    <r>
      <rPr>
        <i/>
        <sz val="8"/>
        <color theme="1"/>
        <rFont val="Arial"/>
        <family val="2"/>
      </rPr>
      <t>2</t>
    </r>
  </si>
  <si>
    <r>
      <t>X</t>
    </r>
    <r>
      <rPr>
        <i/>
        <sz val="8"/>
        <color theme="1"/>
        <rFont val="Arial"/>
        <family val="2"/>
      </rPr>
      <t>3</t>
    </r>
  </si>
  <si>
    <r>
      <t>X</t>
    </r>
    <r>
      <rPr>
        <i/>
        <sz val="8"/>
        <color theme="1"/>
        <rFont val="Arial"/>
        <family val="2"/>
      </rPr>
      <t>4</t>
    </r>
  </si>
  <si>
    <r>
      <t>X</t>
    </r>
    <r>
      <rPr>
        <i/>
        <sz val="8"/>
        <color theme="1"/>
        <rFont val="Arial"/>
        <family val="2"/>
      </rPr>
      <t>5</t>
    </r>
  </si>
  <si>
    <r>
      <t>X</t>
    </r>
    <r>
      <rPr>
        <i/>
        <sz val="8"/>
        <color theme="1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</si>
  <si>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i/>
        <sz val="8"/>
        <color theme="1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</si>
  <si>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i/>
        <sz val="8"/>
        <color theme="1"/>
        <rFont val="Arial"/>
        <family val="2"/>
      </rPr>
      <t>8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</si>
  <si>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i/>
        <sz val="8"/>
        <color theme="1"/>
        <rFont val="Arial"/>
        <family val="2"/>
      </rPr>
      <t>9</t>
    </r>
    <r>
      <rPr>
        <sz val="11"/>
        <color theme="1"/>
        <rFont val="Calibri"/>
        <family val="2"/>
        <scheme val="minor"/>
      </rPr>
      <t/>
    </r>
  </si>
  <si>
    <t>n° comp</t>
  </si>
  <si>
    <t>coeff di equiv</t>
  </si>
  <si>
    <t xml:space="preserve">    Scala di Equivalenza</t>
  </si>
  <si>
    <t>anni</t>
  </si>
  <si>
    <t>numeri indici base 2010=100</t>
  </si>
  <si>
    <t>Numeri Indici prezzi al consumo</t>
  </si>
  <si>
    <t xml:space="preserve">          base 2010=100</t>
  </si>
  <si>
    <t>7a) il numero mediano di dipendenti;</t>
  </si>
  <si>
    <t>7b) il rapporto di concentrazione per il numero di sportelli;</t>
  </si>
  <si>
    <t>7c) il numero medio di sportelli;</t>
  </si>
  <si>
    <t>Si abbia una popolazione normale con media 170 e varianza 225.
Si estrae un campione di 9 unità. Qual è la probabilità che la media campionaria sia minore di 168?</t>
  </si>
  <si>
    <t>2b) verificare se l'intervallo costruito contiene la vera media della popolazione  (pari a 170), che abbiamo supposto incognita e commentare brevemente il risultato della verifica.</t>
  </si>
  <si>
    <t>frequenze</t>
  </si>
  <si>
    <t>numero degli sportelli;</t>
  </si>
  <si>
    <t>numero dei dipendenti;</t>
  </si>
  <si>
    <t>ammontare dei depositi (milioni di euro);</t>
  </si>
  <si>
    <t>2a) costruire l'intervallo di confidenza al 90% per la stima della media a partire dal campione estratto.</t>
  </si>
  <si>
    <t>Su una popolazione di 100 unita' statistiche si rileva un carattere quantitativo discreto X che puo' assumere 5 modalità: 0, 1, 2, 3 e 4.  Completare la distribuzione di frequenza riportata qui sotto (riempire le celle gialle) in modo tale che la varianza di X risulti pari a zero.</t>
  </si>
  <si>
    <t>stipendio medio mensile dei dipendenti (migliaia di euro).</t>
  </si>
  <si>
    <t>dato il seguente risultato di un sondaggio sull'esito del comunicato elettorale di Donald Trump, fornito da un gruppo di 19 individui maschi (M) o femmine (F), stabilire, attraverso un opportuno indice, l'intensità dell'associazione fra genere e opinione</t>
  </si>
  <si>
    <t xml:space="preserve">7d) lo stipendio medio di tutti i 9000 dipendenti. </t>
  </si>
  <si>
    <t>La famiglia Cinciripini, nel 2000 era composta da 2 adulti ed aveva un reddito di 1845€</t>
  </si>
  <si>
    <t>Oggi, nel 2019, è composta da 5 individui.</t>
  </si>
  <si>
    <t>Di quale reddito ha bisogno per avere lo stesso livello di benessere (tenore di vita) del 2000?</t>
  </si>
  <si>
    <t>Per rispondere dobbiamo considerare che dal 2000 al 2019 ci sono stati due cambiamenti</t>
  </si>
  <si>
    <t>il livello dei prezzi è variato (prsumibilmente i prezzi sono aumentati)</t>
  </si>
  <si>
    <t>il livello dei bisogni è aumentato (adesso ci sono "tre bocche in più da sfamare")</t>
  </si>
  <si>
    <t>Questi due fenomeni sono, per così dire, indipendenti, e si "compongono"</t>
  </si>
  <si>
    <t>Immaginiamo ad esempio di sapere che…</t>
  </si>
  <si>
    <t>dal 2000 al 2019 i prezzi sono aumentati del 12,45%</t>
  </si>
  <si>
    <t>una famiglia di 5 persone ha bisogno di 1,7 volte quello di cui ha bisogno una famiglia di 2</t>
  </si>
  <si>
    <t>Allora, per star bene come prima, la famiglia che nel 2000 disponeva di 1845€ adesso ha bisogno di….</t>
  </si>
  <si>
    <t>1b</t>
  </si>
  <si>
    <t>nel 2019 i prezzi sono 1,1245 volte più alti che nel 2000</t>
  </si>
  <si>
    <t>2b</t>
  </si>
  <si>
    <t>una famiglia di 5 persone ha bisogno di del 70% in più di risorse rispetto a una famiglia di 2</t>
  </si>
  <si>
    <r>
      <rPr>
        <b/>
        <sz val="11"/>
        <rFont val="Calibri"/>
        <family val="2"/>
        <scheme val="minor"/>
      </rPr>
      <t>per l'aumento dei prezzi</t>
    </r>
    <r>
      <rPr>
        <sz val="11"/>
        <rFont val="Calibri"/>
        <family val="2"/>
        <scheme val="minor"/>
      </rPr>
      <t xml:space="preserve"> devo avere, anziché 1845, </t>
    </r>
  </si>
  <si>
    <r>
      <t xml:space="preserve">Mario Bianchi e Maria Verdi si sposarono nel 2010. Allora avevano un reddito di 1000 euro ciascuno. Non hanno avuto figli.Nel 2015 il loro reddito è stato di 1400 euro ciascuno. Alla fine del 2015 hanno deciso di separarsi consensualmente, concordando che ciascuno mantenga il proprio reddito (nessun assegno di separazione).
Nel 2015, da single, Mario e Maria hanno un tenore di vita migliore o peggiore di quello che avevano nel 2010, quando la famiglia era unita?
</t>
    </r>
    <r>
      <rPr>
        <b/>
        <i/>
        <sz val="20"/>
        <color theme="1"/>
        <rFont val="Arial"/>
        <family val="2"/>
      </rPr>
      <t>Per rispondere fare riferimento agli indici dei prezzi e alla scala di equivalenza riportati qui sotto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</si>
</sst>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i/>
      <sz val="8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Arial"/>
      <family val="2"/>
    </font>
    <font>
      <b/>
      <i/>
      <sz val="2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0" xfId="0" applyFont="1" applyFill="1"/>
    <xf numFmtId="0" fontId="6" fillId="0" borderId="0" xfId="0" applyFont="1" applyFill="1" applyBorder="1"/>
    <xf numFmtId="0" fontId="6" fillId="0" borderId="3" xfId="0" applyFont="1" applyFill="1" applyBorder="1" applyAlignment="1">
      <alignment vertical="top" wrapText="1"/>
    </xf>
    <xf numFmtId="0" fontId="6" fillId="0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13" xfId="0" applyFont="1" applyBorder="1"/>
    <xf numFmtId="2" fontId="8" fillId="0" borderId="14" xfId="0" applyNumberFormat="1" applyFont="1" applyBorder="1"/>
    <xf numFmtId="0" fontId="8" fillId="0" borderId="11" xfId="0" applyFont="1" applyBorder="1"/>
    <xf numFmtId="2" fontId="8" fillId="0" borderId="12" xfId="0" applyNumberFormat="1" applyFont="1" applyBorder="1"/>
    <xf numFmtId="0" fontId="8" fillId="0" borderId="6" xfId="0" applyFont="1" applyBorder="1"/>
    <xf numFmtId="2" fontId="8" fillId="0" borderId="7" xfId="0" applyNumberFormat="1" applyFont="1" applyBorder="1"/>
    <xf numFmtId="2" fontId="8" fillId="0" borderId="0" xfId="0" applyNumberFormat="1" applyFont="1" applyFill="1" applyBorder="1"/>
    <xf numFmtId="0" fontId="8" fillId="0" borderId="0" xfId="0" applyFont="1" applyFill="1" applyBorder="1"/>
    <xf numFmtId="0" fontId="9" fillId="0" borderId="0" xfId="0" applyFont="1"/>
    <xf numFmtId="0" fontId="10" fillId="0" borderId="0" xfId="0" applyFont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 vertical="top" wrapText="1"/>
    </xf>
    <xf numFmtId="0" fontId="2" fillId="5" borderId="0" xfId="0" applyFont="1" applyFill="1" applyAlignment="1">
      <alignment horizontal="center" vertical="center"/>
    </xf>
    <xf numFmtId="0" fontId="6" fillId="5" borderId="0" xfId="0" applyFont="1" applyFill="1"/>
    <xf numFmtId="0" fontId="1" fillId="5" borderId="0" xfId="0" applyFont="1" applyFill="1"/>
    <xf numFmtId="0" fontId="6" fillId="5" borderId="0" xfId="0" applyFont="1" applyFill="1" applyAlignment="1">
      <alignment horizontal="left" indent="2"/>
    </xf>
    <xf numFmtId="0" fontId="6" fillId="3" borderId="5" xfId="0" applyFont="1" applyFill="1" applyBorder="1" applyAlignment="1">
      <alignment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2" xfId="0" applyFont="1" applyFill="1" applyBorder="1"/>
    <xf numFmtId="0" fontId="1" fillId="2" borderId="7" xfId="0" applyFont="1" applyFill="1" applyBorder="1"/>
    <xf numFmtId="0" fontId="1" fillId="0" borderId="5" xfId="0" applyFont="1" applyBorder="1" applyAlignment="1">
      <alignment horizontal="right"/>
    </xf>
    <xf numFmtId="0" fontId="2" fillId="6" borderId="0" xfId="0" applyFont="1" applyFill="1" applyAlignment="1">
      <alignment horizontal="center" vertical="center"/>
    </xf>
    <xf numFmtId="0" fontId="1" fillId="2" borderId="14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13" fillId="0" borderId="0" xfId="0" applyFont="1"/>
    <xf numFmtId="0" fontId="0" fillId="2" borderId="0" xfId="0" applyFill="1"/>
    <xf numFmtId="0" fontId="13" fillId="2" borderId="0" xfId="0" applyFont="1" applyFill="1"/>
    <xf numFmtId="0" fontId="12" fillId="0" borderId="0" xfId="0" applyFont="1"/>
    <xf numFmtId="0" fontId="15" fillId="2" borderId="0" xfId="0" applyFont="1" applyFill="1"/>
    <xf numFmtId="0" fontId="16" fillId="5" borderId="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>
              <a:outerShdw blurRad="50800" dist="50800" dir="5400000" sx="1000" sy="1000" algn="ctr" rotWithShape="0">
                <a:srgbClr val="000000">
                  <a:alpha val="43137"/>
                </a:srgbClr>
              </a:outerShdw>
            </a:effectLst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chemeClr val="accent1"/>
                </a:solidFill>
              </a:ln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c:spPr>
          </c:marker>
          <c:xVal>
            <c:numLit>
              <c:formatCode>General</c:formatCode>
              <c:ptCount val="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</c:numLit>
          </c:xVal>
          <c:yVal>
            <c:numLit>
              <c:formatCode>General</c:formatCode>
              <c:ptCount val="4"/>
              <c:pt idx="0">
                <c:v>15</c:v>
              </c:pt>
              <c:pt idx="1">
                <c:v>15</c:v>
              </c:pt>
              <c:pt idx="2">
                <c:v>35</c:v>
              </c:pt>
              <c:pt idx="3">
                <c:v>35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1B24-4874-8722-4053257719DB}"/>
            </c:ext>
          </c:extLst>
        </c:ser>
        <c:ser>
          <c:idx val="1"/>
          <c:order val="1"/>
          <c:spPr>
            <a:ln w="41275" cap="flat">
              <a:solidFill>
                <a:srgbClr val="FF0000"/>
              </a:solidFill>
              <a:miter lim="800000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Lit>
              <c:formatCode>General</c:formatCode>
              <c:ptCount val="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</c:numLit>
          </c:xVal>
          <c:yVal>
            <c:numLit>
              <c:formatCode>General</c:formatCode>
              <c:ptCount val="4"/>
              <c:pt idx="0">
                <c:v>10</c:v>
              </c:pt>
              <c:pt idx="1">
                <c:v>20</c:v>
              </c:pt>
              <c:pt idx="2">
                <c:v>30</c:v>
              </c:pt>
              <c:pt idx="3">
                <c:v>40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1B24-4874-8722-4053257719DB}"/>
            </c:ext>
          </c:extLst>
        </c:ser>
        <c:ser>
          <c:idx val="2"/>
          <c:order val="2"/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Lit>
              <c:formatCode>General</c:formatCode>
              <c:ptCount val="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</c:numLit>
          </c:xVal>
          <c:yVal>
            <c:numLit>
              <c:formatCode>General</c:formatCode>
              <c:ptCount val="4"/>
              <c:pt idx="0">
                <c:v>13</c:v>
              </c:pt>
              <c:pt idx="1">
                <c:v>21</c:v>
              </c:pt>
              <c:pt idx="2">
                <c:v>29</c:v>
              </c:pt>
              <c:pt idx="3">
                <c:v>37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1B24-4874-8722-405325771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5837152"/>
        <c:axId val="965833344"/>
      </c:scatterChart>
      <c:valAx>
        <c:axId val="965837152"/>
        <c:scaling>
          <c:orientation val="minMax"/>
          <c:max val="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33344"/>
        <c:crosses val="autoZero"/>
        <c:crossBetween val="midCat"/>
        <c:majorUnit val="1"/>
      </c:valAx>
      <c:valAx>
        <c:axId val="965833344"/>
        <c:scaling>
          <c:orientation val="minMax"/>
          <c:max val="4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3715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109536</xdr:colOff>
      <xdr:row>1</xdr:row>
      <xdr:rowOff>85724</xdr:rowOff>
    </xdr:from>
    <xdr:to>
      <xdr:col>7</xdr:col>
      <xdr:colOff>523875</xdr:colOff>
      <xdr:row>20</xdr:row>
      <xdr:rowOff>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activeCell="R17" sqref="R16:R17"/>
    </sheetView>
  </sheetViews>
  <sheetFormatPr defaultRowHeight="18" x14ac:dyDescent="0.2"/>
  <cols>
    <col min="1" max="1" width="9.140625" style="6"/>
    <col min="2" max="2" width="13.140625" style="2" bestFit="1" customWidth="1"/>
    <col min="3" max="3" width="13.28515625" style="2" customWidth="1"/>
    <col min="4" max="8" width="9.28515625" style="2" bestFit="1" customWidth="1"/>
    <col min="9" max="10" width="9.140625" style="2"/>
    <col min="11" max="14" width="6" style="2" customWidth="1"/>
    <col min="15" max="16384" width="9.140625" style="2"/>
  </cols>
  <sheetData>
    <row r="1" spans="1:8" ht="55.5" customHeight="1" x14ac:dyDescent="0.2">
      <c r="A1" s="29">
        <v>1</v>
      </c>
      <c r="B1" s="48" t="s">
        <v>43</v>
      </c>
      <c r="C1" s="48"/>
      <c r="D1" s="48"/>
      <c r="E1" s="48"/>
      <c r="F1" s="48"/>
      <c r="G1" s="48"/>
      <c r="H1" s="48"/>
    </row>
  </sheetData>
  <mergeCells count="1">
    <mergeCell ref="B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T29" sqref="T29"/>
    </sheetView>
  </sheetViews>
  <sheetFormatPr defaultRowHeight="18" x14ac:dyDescent="0.2"/>
  <cols>
    <col min="1" max="1" width="9.140625" style="6"/>
    <col min="2" max="2" width="13.140625" style="2" bestFit="1" customWidth="1"/>
    <col min="3" max="3" width="13.28515625" style="2" customWidth="1"/>
    <col min="4" max="8" width="9.28515625" style="2" bestFit="1" customWidth="1"/>
    <col min="9" max="10" width="9.140625" style="2"/>
    <col min="11" max="14" width="6" style="2" customWidth="1"/>
    <col min="15" max="16384" width="9.140625" style="2"/>
  </cols>
  <sheetData>
    <row r="1" spans="1:8" ht="52.5" customHeight="1" x14ac:dyDescent="0.2">
      <c r="A1" s="29">
        <v>2</v>
      </c>
      <c r="B1" s="48" t="s">
        <v>23</v>
      </c>
      <c r="C1" s="48"/>
      <c r="D1" s="48"/>
      <c r="E1" s="48"/>
      <c r="F1" s="48"/>
      <c r="G1" s="48"/>
      <c r="H1" s="48"/>
    </row>
    <row r="2" spans="1:8" x14ac:dyDescent="0.2">
      <c r="B2" s="5" t="s">
        <v>24</v>
      </c>
      <c r="C2" s="7">
        <v>187</v>
      </c>
      <c r="D2" s="1"/>
      <c r="E2" s="1"/>
      <c r="H2" s="1"/>
    </row>
    <row r="3" spans="1:8" x14ac:dyDescent="0.2">
      <c r="B3" s="5" t="s">
        <v>25</v>
      </c>
      <c r="C3" s="7">
        <v>175</v>
      </c>
      <c r="D3" s="1"/>
      <c r="E3" s="1"/>
      <c r="H3" s="1"/>
    </row>
    <row r="4" spans="1:8" x14ac:dyDescent="0.2">
      <c r="B4" s="5" t="s">
        <v>26</v>
      </c>
      <c r="C4" s="7">
        <v>178</v>
      </c>
      <c r="D4" s="1"/>
      <c r="E4" s="1"/>
      <c r="H4" s="1"/>
    </row>
    <row r="5" spans="1:8" x14ac:dyDescent="0.2">
      <c r="B5" s="5" t="s">
        <v>27</v>
      </c>
      <c r="C5" s="7">
        <v>173</v>
      </c>
      <c r="D5" s="1"/>
      <c r="E5" s="1"/>
      <c r="H5" s="1"/>
    </row>
    <row r="6" spans="1:8" x14ac:dyDescent="0.2">
      <c r="B6" s="5" t="s">
        <v>28</v>
      </c>
      <c r="C6" s="7">
        <v>176</v>
      </c>
      <c r="D6" s="1"/>
      <c r="E6" s="1"/>
      <c r="H6" s="1"/>
    </row>
    <row r="7" spans="1:8" x14ac:dyDescent="0.25">
      <c r="B7" s="5" t="s">
        <v>29</v>
      </c>
      <c r="C7" s="7">
        <v>186</v>
      </c>
      <c r="D7" s="1"/>
      <c r="E7" s="1"/>
      <c r="H7" s="1"/>
    </row>
    <row r="8" spans="1:8" x14ac:dyDescent="0.25">
      <c r="B8" s="5" t="s">
        <v>30</v>
      </c>
      <c r="C8" s="7">
        <v>178</v>
      </c>
      <c r="D8" s="1"/>
      <c r="E8" s="1"/>
      <c r="H8" s="1"/>
    </row>
    <row r="9" spans="1:8" x14ac:dyDescent="0.25">
      <c r="B9" s="5" t="s">
        <v>31</v>
      </c>
      <c r="C9" s="7">
        <v>179</v>
      </c>
      <c r="D9" s="1"/>
      <c r="E9" s="1"/>
      <c r="H9" s="1"/>
    </row>
    <row r="10" spans="1:8" x14ac:dyDescent="0.25">
      <c r="B10" s="5" t="s">
        <v>32</v>
      </c>
      <c r="C10" s="7">
        <v>179</v>
      </c>
      <c r="D10" s="1"/>
      <c r="E10" s="1"/>
      <c r="F10" s="1"/>
      <c r="G10" s="1"/>
      <c r="H10" s="1"/>
    </row>
    <row r="12" spans="1:8" ht="44.25" customHeight="1" x14ac:dyDescent="0.2">
      <c r="A12" s="42"/>
      <c r="B12" s="49" t="s">
        <v>49</v>
      </c>
      <c r="C12" s="49"/>
      <c r="D12" s="49"/>
      <c r="E12" s="49"/>
      <c r="F12" s="49"/>
      <c r="G12" s="49"/>
      <c r="H12" s="49"/>
    </row>
    <row r="13" spans="1:8" ht="44.25" customHeight="1" x14ac:dyDescent="0.2">
      <c r="A13" s="42"/>
      <c r="B13" s="49" t="s">
        <v>44</v>
      </c>
      <c r="C13" s="49"/>
      <c r="D13" s="49"/>
      <c r="E13" s="49"/>
      <c r="F13" s="49"/>
      <c r="G13" s="49"/>
      <c r="H13" s="49"/>
    </row>
    <row r="15" spans="1:8" ht="14.25" x14ac:dyDescent="0.2">
      <c r="A15" s="2"/>
    </row>
    <row r="16" spans="1:8" ht="14.25" x14ac:dyDescent="0.2">
      <c r="A16" s="2"/>
    </row>
    <row r="17" spans="1:1" ht="14.25" x14ac:dyDescent="0.2">
      <c r="A17" s="2"/>
    </row>
    <row r="18" spans="1:1" ht="14.25" x14ac:dyDescent="0.2">
      <c r="A18" s="2"/>
    </row>
    <row r="19" spans="1:1" ht="14.25" x14ac:dyDescent="0.2">
      <c r="A19" s="2"/>
    </row>
    <row r="20" spans="1:1" ht="14.25" x14ac:dyDescent="0.2">
      <c r="A20" s="2"/>
    </row>
    <row r="21" spans="1:1" ht="14.25" x14ac:dyDescent="0.2">
      <c r="A21" s="2"/>
    </row>
    <row r="22" spans="1:1" ht="14.25" x14ac:dyDescent="0.2">
      <c r="A22" s="2"/>
    </row>
    <row r="23" spans="1:1" ht="14.25" x14ac:dyDescent="0.2">
      <c r="A23" s="2"/>
    </row>
    <row r="24" spans="1:1" ht="14.25" x14ac:dyDescent="0.2">
      <c r="A24" s="2"/>
    </row>
    <row r="25" spans="1:1" ht="14.25" x14ac:dyDescent="0.2">
      <c r="A25" s="2"/>
    </row>
    <row r="26" spans="1:1" ht="14.25" x14ac:dyDescent="0.2">
      <c r="A26" s="2"/>
    </row>
    <row r="27" spans="1:1" ht="14.25" x14ac:dyDescent="0.2">
      <c r="A27" s="2"/>
    </row>
    <row r="28" spans="1:1" ht="14.25" x14ac:dyDescent="0.2">
      <c r="A28" s="2"/>
    </row>
    <row r="29" spans="1:1" ht="14.25" x14ac:dyDescent="0.2">
      <c r="A29" s="2"/>
    </row>
  </sheetData>
  <mergeCells count="3">
    <mergeCell ref="B1:H1"/>
    <mergeCell ref="B12:H12"/>
    <mergeCell ref="B13:H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P15" sqref="P15"/>
    </sheetView>
  </sheetViews>
  <sheetFormatPr defaultRowHeight="18" x14ac:dyDescent="0.2"/>
  <cols>
    <col min="1" max="1" width="9.140625" style="6"/>
    <col min="2" max="2" width="13.140625" style="2" bestFit="1" customWidth="1"/>
    <col min="3" max="3" width="13.28515625" style="2" customWidth="1"/>
    <col min="4" max="4" width="9.28515625" style="2" bestFit="1" customWidth="1"/>
    <col min="5" max="5" width="18.28515625" style="2" bestFit="1" customWidth="1"/>
    <col min="6" max="8" width="13" style="2" customWidth="1"/>
    <col min="9" max="10" width="9.140625" style="2"/>
    <col min="11" max="14" width="6" style="2" customWidth="1"/>
    <col min="15" max="16384" width="9.140625" style="2"/>
  </cols>
  <sheetData>
    <row r="1" spans="1:8" ht="69" customHeight="1" x14ac:dyDescent="0.2">
      <c r="A1" s="29">
        <v>3</v>
      </c>
      <c r="B1" s="48" t="s">
        <v>52</v>
      </c>
      <c r="C1" s="48"/>
      <c r="D1" s="48"/>
      <c r="E1" s="48"/>
      <c r="F1" s="48"/>
      <c r="G1" s="48"/>
      <c r="H1" s="48"/>
    </row>
    <row r="3" spans="1:8" x14ac:dyDescent="0.2">
      <c r="B3" s="36" t="s">
        <v>0</v>
      </c>
      <c r="C3" s="36" t="s">
        <v>1</v>
      </c>
      <c r="D3" s="1"/>
    </row>
    <row r="4" spans="1:8" x14ac:dyDescent="0.2">
      <c r="B4" s="8" t="s">
        <v>2</v>
      </c>
      <c r="C4" s="8" t="s">
        <v>3</v>
      </c>
      <c r="D4" s="1"/>
    </row>
    <row r="5" spans="1:8" x14ac:dyDescent="0.2">
      <c r="B5" s="8" t="s">
        <v>2</v>
      </c>
      <c r="C5" s="8" t="s">
        <v>4</v>
      </c>
      <c r="D5" s="1"/>
    </row>
    <row r="6" spans="1:8" x14ac:dyDescent="0.2">
      <c r="B6" s="8" t="s">
        <v>5</v>
      </c>
      <c r="C6" s="8" t="s">
        <v>3</v>
      </c>
      <c r="D6" s="1"/>
    </row>
    <row r="7" spans="1:8" x14ac:dyDescent="0.2">
      <c r="B7" s="8" t="s">
        <v>2</v>
      </c>
      <c r="C7" s="8" t="s">
        <v>3</v>
      </c>
      <c r="D7" s="1"/>
    </row>
    <row r="8" spans="1:8" x14ac:dyDescent="0.2">
      <c r="B8" s="8" t="s">
        <v>5</v>
      </c>
      <c r="C8" s="8" t="s">
        <v>3</v>
      </c>
      <c r="D8" s="1"/>
    </row>
    <row r="9" spans="1:8" x14ac:dyDescent="0.2">
      <c r="B9" s="8" t="s">
        <v>5</v>
      </c>
      <c r="C9" s="8" t="s">
        <v>6</v>
      </c>
    </row>
    <row r="10" spans="1:8" x14ac:dyDescent="0.2">
      <c r="B10" s="8" t="s">
        <v>5</v>
      </c>
      <c r="C10" s="8" t="s">
        <v>6</v>
      </c>
    </row>
    <row r="11" spans="1:8" x14ac:dyDescent="0.2">
      <c r="B11" s="8" t="s">
        <v>2</v>
      </c>
      <c r="C11" s="8" t="s">
        <v>3</v>
      </c>
      <c r="D11" s="1"/>
    </row>
    <row r="12" spans="1:8" x14ac:dyDescent="0.2">
      <c r="B12" s="8" t="s">
        <v>2</v>
      </c>
      <c r="C12" s="8" t="s">
        <v>3</v>
      </c>
      <c r="D12" s="1"/>
    </row>
    <row r="13" spans="1:8" x14ac:dyDescent="0.2">
      <c r="B13" s="8" t="s">
        <v>5</v>
      </c>
      <c r="C13" s="8" t="s">
        <v>4</v>
      </c>
      <c r="D13" s="1"/>
    </row>
    <row r="14" spans="1:8" x14ac:dyDescent="0.2">
      <c r="B14" s="8" t="s">
        <v>5</v>
      </c>
      <c r="C14" s="8" t="s">
        <v>3</v>
      </c>
      <c r="D14" s="1"/>
    </row>
    <row r="15" spans="1:8" x14ac:dyDescent="0.2">
      <c r="B15" s="8" t="s">
        <v>2</v>
      </c>
      <c r="C15" s="8" t="s">
        <v>4</v>
      </c>
      <c r="D15" s="1"/>
    </row>
    <row r="16" spans="1:8" x14ac:dyDescent="0.2">
      <c r="B16" s="8" t="s">
        <v>2</v>
      </c>
      <c r="C16" s="8" t="s">
        <v>6</v>
      </c>
      <c r="D16" s="1"/>
    </row>
    <row r="17" spans="2:4" x14ac:dyDescent="0.2">
      <c r="B17" s="8" t="s">
        <v>2</v>
      </c>
      <c r="C17" s="8" t="s">
        <v>3</v>
      </c>
      <c r="D17" s="1"/>
    </row>
    <row r="18" spans="2:4" x14ac:dyDescent="0.2">
      <c r="B18" s="8" t="s">
        <v>5</v>
      </c>
      <c r="C18" s="8" t="s">
        <v>6</v>
      </c>
      <c r="D18" s="1"/>
    </row>
    <row r="19" spans="2:4" x14ac:dyDescent="0.2">
      <c r="B19" s="8" t="s">
        <v>2</v>
      </c>
      <c r="C19" s="8" t="s">
        <v>4</v>
      </c>
      <c r="D19" s="1"/>
    </row>
    <row r="20" spans="2:4" x14ac:dyDescent="0.2">
      <c r="B20" s="8" t="s">
        <v>5</v>
      </c>
      <c r="C20" s="8" t="s">
        <v>4</v>
      </c>
      <c r="D20" s="1"/>
    </row>
    <row r="21" spans="2:4" x14ac:dyDescent="0.2">
      <c r="B21" s="8" t="s">
        <v>2</v>
      </c>
      <c r="C21" s="8" t="s">
        <v>4</v>
      </c>
      <c r="D21" s="1"/>
    </row>
    <row r="22" spans="2:4" x14ac:dyDescent="0.2">
      <c r="B22" s="8" t="s">
        <v>2</v>
      </c>
      <c r="C22" s="8" t="s">
        <v>3</v>
      </c>
      <c r="D22" s="1"/>
    </row>
  </sheetData>
  <mergeCells count="1">
    <mergeCell ref="B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B1" workbookViewId="0">
      <selection activeCell="B1" sqref="B1:R1"/>
    </sheetView>
  </sheetViews>
  <sheetFormatPr defaultRowHeight="18" x14ac:dyDescent="0.2"/>
  <cols>
    <col min="1" max="1" width="9.140625" style="6"/>
    <col min="2" max="3" width="13" style="2" customWidth="1"/>
    <col min="4" max="4" width="22.5703125" style="2" bestFit="1" customWidth="1"/>
    <col min="5" max="5" width="13" style="2" customWidth="1"/>
    <col min="6" max="6" width="13.28515625" style="2" customWidth="1"/>
    <col min="7" max="7" width="9.5703125" style="2" bestFit="1" customWidth="1"/>
    <col min="8" max="8" width="9.28515625" style="2" bestFit="1" customWidth="1"/>
    <col min="9" max="10" width="9.140625" style="2"/>
    <col min="11" max="14" width="6" style="2" customWidth="1"/>
    <col min="15" max="16384" width="9.140625" style="2"/>
  </cols>
  <sheetData>
    <row r="1" spans="1:18" ht="175.5" customHeight="1" x14ac:dyDescent="0.2">
      <c r="A1" s="29">
        <v>4</v>
      </c>
      <c r="B1" s="56" t="s">
        <v>70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3" spans="1:18" x14ac:dyDescent="0.3">
      <c r="E3" s="24" t="s">
        <v>38</v>
      </c>
      <c r="F3" s="25"/>
    </row>
    <row r="4" spans="1:18" ht="18.75" thickBot="1" x14ac:dyDescent="0.3">
      <c r="B4" s="14" t="s">
        <v>35</v>
      </c>
      <c r="C4" s="14"/>
      <c r="D4" s="15"/>
      <c r="E4" s="24" t="s">
        <v>39</v>
      </c>
    </row>
    <row r="5" spans="1:18" ht="33.75" customHeight="1" thickBot="1" x14ac:dyDescent="0.25">
      <c r="B5" s="47" t="s">
        <v>33</v>
      </c>
      <c r="C5" s="46" t="s">
        <v>34</v>
      </c>
      <c r="D5" s="15"/>
      <c r="E5" s="47" t="s">
        <v>36</v>
      </c>
      <c r="F5" s="46" t="s">
        <v>37</v>
      </c>
    </row>
    <row r="6" spans="1:18" x14ac:dyDescent="0.2">
      <c r="B6" s="16">
        <v>1</v>
      </c>
      <c r="C6" s="17">
        <v>0.6</v>
      </c>
      <c r="D6" s="15"/>
      <c r="E6" s="23">
        <v>2011</v>
      </c>
      <c r="F6" s="22">
        <v>102.8</v>
      </c>
    </row>
    <row r="7" spans="1:18" x14ac:dyDescent="0.2">
      <c r="B7" s="18">
        <v>2</v>
      </c>
      <c r="C7" s="19">
        <v>1</v>
      </c>
      <c r="D7" s="15"/>
      <c r="E7" s="23">
        <v>2012</v>
      </c>
      <c r="F7" s="22">
        <v>105.9</v>
      </c>
    </row>
    <row r="8" spans="1:18" x14ac:dyDescent="0.25">
      <c r="B8" s="18">
        <v>3</v>
      </c>
      <c r="C8" s="19">
        <v>1.33</v>
      </c>
      <c r="D8"/>
      <c r="E8" s="23">
        <v>2013</v>
      </c>
      <c r="F8" s="22">
        <v>107.2</v>
      </c>
    </row>
    <row r="9" spans="1:18" x14ac:dyDescent="0.25">
      <c r="B9" s="18">
        <v>4</v>
      </c>
      <c r="C9" s="19">
        <v>1.63</v>
      </c>
      <c r="D9"/>
      <c r="E9" s="23">
        <v>2014</v>
      </c>
      <c r="F9" s="22">
        <v>107.4</v>
      </c>
    </row>
    <row r="10" spans="1:18" ht="18.75" thickBot="1" x14ac:dyDescent="0.3">
      <c r="B10" s="20">
        <v>5</v>
      </c>
      <c r="C10" s="21">
        <v>1.9</v>
      </c>
      <c r="D10"/>
      <c r="E10" s="23">
        <v>2015</v>
      </c>
      <c r="F10" s="22">
        <v>107.5</v>
      </c>
    </row>
  </sheetData>
  <mergeCells count="1">
    <mergeCell ref="B1:R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showFormulas="1" zoomScale="200" zoomScaleNormal="200" workbookViewId="0">
      <selection activeCell="B2" sqref="B2"/>
    </sheetView>
  </sheetViews>
  <sheetFormatPr defaultRowHeight="15" x14ac:dyDescent="0.25"/>
  <cols>
    <col min="1" max="1" width="3.28515625" customWidth="1"/>
    <col min="2" max="2" width="32.85546875" customWidth="1"/>
  </cols>
  <sheetData>
    <row r="1" spans="1:2" ht="8.25" customHeight="1" x14ac:dyDescent="0.25"/>
    <row r="2" spans="1:2" x14ac:dyDescent="0.25">
      <c r="B2" t="s">
        <v>54</v>
      </c>
    </row>
    <row r="3" spans="1:2" x14ac:dyDescent="0.25">
      <c r="B3" s="51" t="s">
        <v>55</v>
      </c>
    </row>
    <row r="4" spans="1:2" x14ac:dyDescent="0.25">
      <c r="B4" s="54" t="s">
        <v>56</v>
      </c>
    </row>
    <row r="5" spans="1:2" x14ac:dyDescent="0.25">
      <c r="B5" s="51" t="s">
        <v>57</v>
      </c>
    </row>
    <row r="6" spans="1:2" x14ac:dyDescent="0.25">
      <c r="B6" s="51" t="s">
        <v>58</v>
      </c>
    </row>
    <row r="7" spans="1:2" x14ac:dyDescent="0.25">
      <c r="B7" s="51" t="s">
        <v>59</v>
      </c>
    </row>
    <row r="8" spans="1:2" x14ac:dyDescent="0.25">
      <c r="B8" s="51" t="s">
        <v>60</v>
      </c>
    </row>
    <row r="9" spans="1:2" x14ac:dyDescent="0.25">
      <c r="B9" s="51" t="s">
        <v>61</v>
      </c>
    </row>
    <row r="10" spans="1:2" s="52" customFormat="1" x14ac:dyDescent="0.25">
      <c r="A10" s="52">
        <v>1</v>
      </c>
      <c r="B10" s="53" t="s">
        <v>62</v>
      </c>
    </row>
    <row r="11" spans="1:2" x14ac:dyDescent="0.25">
      <c r="A11" t="s">
        <v>65</v>
      </c>
      <c r="B11" s="51" t="s">
        <v>66</v>
      </c>
    </row>
    <row r="12" spans="1:2" x14ac:dyDescent="0.25">
      <c r="A12">
        <v>2</v>
      </c>
      <c r="B12" s="51" t="s">
        <v>68</v>
      </c>
    </row>
    <row r="13" spans="1:2" s="52" customFormat="1" x14ac:dyDescent="0.25">
      <c r="A13" s="52" t="s">
        <v>67</v>
      </c>
      <c r="B13" s="53" t="s">
        <v>63</v>
      </c>
    </row>
    <row r="14" spans="1:2" x14ac:dyDescent="0.25">
      <c r="A14" s="51"/>
      <c r="B14" s="51" t="s">
        <v>64</v>
      </c>
    </row>
    <row r="15" spans="1:2" x14ac:dyDescent="0.25">
      <c r="B15" s="51" t="s">
        <v>69</v>
      </c>
    </row>
    <row r="16" spans="1:2" x14ac:dyDescent="0.25">
      <c r="B16">
        <f>1845+12.45%*1845</f>
        <v>2074.7024999999999</v>
      </c>
    </row>
    <row r="17" spans="2:2" x14ac:dyDescent="0.25">
      <c r="B17" s="52">
        <f>1845*1.1245</f>
        <v>2074.7025000000003</v>
      </c>
    </row>
    <row r="18" spans="2:2" x14ac:dyDescent="0.25">
      <c r="B18">
        <f>1845*(1+0.1245)</f>
        <v>2074.7025000000003</v>
      </c>
    </row>
    <row r="19" spans="2:2" x14ac:dyDescent="0.25">
      <c r="B19">
        <f>1845+1845*0.1245</f>
        <v>2074.7024999999999</v>
      </c>
    </row>
    <row r="20" spans="2:2" x14ac:dyDescent="0.25">
      <c r="B20" s="55">
        <f>B19*1.7</f>
        <v>3526.9942499999997</v>
      </c>
    </row>
    <row r="21" spans="2:2" x14ac:dyDescent="0.25">
      <c r="B21" s="54">
        <f>B19+B19*0.7</f>
        <v>3526.9942499999997</v>
      </c>
    </row>
    <row r="22" spans="2:2" x14ac:dyDescent="0.25">
      <c r="B22" s="54">
        <f>B19+70%*B19</f>
        <v>3526.9942499999997</v>
      </c>
    </row>
    <row r="23" spans="2:2" x14ac:dyDescent="0.25">
      <c r="B23" s="54">
        <f>B19*170%</f>
        <v>3526.9942499999997</v>
      </c>
    </row>
    <row r="25" spans="2:2" x14ac:dyDescent="0.25">
      <c r="B25">
        <f>1000*0.9</f>
        <v>900</v>
      </c>
    </row>
    <row r="26" spans="2:2" x14ac:dyDescent="0.25">
      <c r="B26">
        <f>1000*90%</f>
        <v>900</v>
      </c>
    </row>
    <row r="27" spans="2:2" x14ac:dyDescent="0.25">
      <c r="B27">
        <f>1000-10%*1000</f>
        <v>900</v>
      </c>
    </row>
    <row r="30" spans="2:2" x14ac:dyDescent="0.25">
      <c r="B30">
        <f>(1845*1.7)*1.1245</f>
        <v>3526.9942500000002</v>
      </c>
    </row>
    <row r="31" spans="2:2" x14ac:dyDescent="0.25">
      <c r="B31">
        <f>(1845*1.1245)*1.7</f>
        <v>3526.9942500000006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P25" sqref="P25"/>
    </sheetView>
  </sheetViews>
  <sheetFormatPr defaultRowHeight="18" x14ac:dyDescent="0.2"/>
  <cols>
    <col min="1" max="1" width="9.140625" style="6"/>
    <col min="2" max="2" width="13.140625" style="2" bestFit="1" customWidth="1"/>
    <col min="3" max="3" width="6.42578125" style="2" customWidth="1"/>
    <col min="4" max="8" width="11.42578125" style="2" customWidth="1"/>
    <col min="9" max="10" width="9.140625" style="2"/>
    <col min="11" max="14" width="6" style="2" customWidth="1"/>
    <col min="15" max="16384" width="9.140625" style="2"/>
  </cols>
  <sheetData>
    <row r="1" spans="1:8" ht="87.75" customHeight="1" x14ac:dyDescent="0.2">
      <c r="A1" s="29">
        <v>5</v>
      </c>
      <c r="B1" s="48" t="s">
        <v>21</v>
      </c>
      <c r="C1" s="48"/>
      <c r="D1" s="48"/>
      <c r="E1" s="48"/>
      <c r="F1" s="48"/>
      <c r="G1" s="48"/>
      <c r="H1" s="48"/>
    </row>
    <row r="2" spans="1:8" x14ac:dyDescent="0.2">
      <c r="F2" s="3"/>
      <c r="G2" s="3"/>
    </row>
    <row r="3" spans="1:8" x14ac:dyDescent="0.2">
      <c r="B3" s="26">
        <v>1</v>
      </c>
      <c r="C3" s="27">
        <v>15</v>
      </c>
      <c r="D3" s="27">
        <v>10</v>
      </c>
      <c r="E3" s="26">
        <v>13</v>
      </c>
      <c r="F3" s="3"/>
      <c r="G3" s="3"/>
    </row>
    <row r="4" spans="1:8" x14ac:dyDescent="0.2">
      <c r="B4" s="26">
        <v>2</v>
      </c>
      <c r="C4" s="27">
        <v>15</v>
      </c>
      <c r="D4" s="27">
        <v>20</v>
      </c>
      <c r="E4" s="26">
        <v>21</v>
      </c>
    </row>
    <row r="5" spans="1:8" x14ac:dyDescent="0.2">
      <c r="B5" s="26">
        <v>3</v>
      </c>
      <c r="C5" s="27">
        <v>35</v>
      </c>
      <c r="D5" s="27">
        <v>30</v>
      </c>
      <c r="E5" s="26">
        <v>29</v>
      </c>
    </row>
    <row r="6" spans="1:8" x14ac:dyDescent="0.2">
      <c r="B6" s="26">
        <v>4</v>
      </c>
      <c r="C6" s="27">
        <v>35</v>
      </c>
      <c r="D6" s="27">
        <v>40</v>
      </c>
      <c r="E6" s="26">
        <v>37</v>
      </c>
      <c r="F6" s="3"/>
      <c r="G6" s="3"/>
    </row>
    <row r="11" spans="1:8" x14ac:dyDescent="0.2">
      <c r="F11" s="3"/>
      <c r="G11" s="3"/>
    </row>
    <row r="12" spans="1:8" x14ac:dyDescent="0.2">
      <c r="F12" s="3"/>
      <c r="G12" s="3"/>
    </row>
    <row r="13" spans="1:8" x14ac:dyDescent="0.2">
      <c r="F13" s="3"/>
      <c r="G13" s="3"/>
    </row>
    <row r="14" spans="1:8" x14ac:dyDescent="0.2">
      <c r="F14" s="3"/>
      <c r="G14" s="3"/>
    </row>
    <row r="15" spans="1:8" x14ac:dyDescent="0.2">
      <c r="F15" s="3"/>
      <c r="G15" s="3"/>
    </row>
    <row r="16" spans="1:8" x14ac:dyDescent="0.2">
      <c r="F16" s="3"/>
      <c r="G16" s="3"/>
    </row>
    <row r="17" spans="6:7" x14ac:dyDescent="0.2">
      <c r="F17" s="3"/>
      <c r="G17" s="3"/>
    </row>
    <row r="18" spans="6:7" x14ac:dyDescent="0.2">
      <c r="F18" s="3"/>
      <c r="G18" s="3"/>
    </row>
    <row r="19" spans="6:7" x14ac:dyDescent="0.2">
      <c r="F19" s="3"/>
      <c r="G19" s="3"/>
    </row>
    <row r="20" spans="6:7" x14ac:dyDescent="0.2">
      <c r="F20" s="3"/>
      <c r="G20" s="3"/>
    </row>
  </sheetData>
  <mergeCells count="1">
    <mergeCell ref="B1:H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P15" sqref="P15"/>
    </sheetView>
  </sheetViews>
  <sheetFormatPr defaultRowHeight="18" x14ac:dyDescent="0.2"/>
  <cols>
    <col min="1" max="1" width="9.140625" style="6"/>
    <col min="2" max="2" width="13.140625" style="2" bestFit="1" customWidth="1"/>
    <col min="3" max="3" width="13.28515625" style="2" customWidth="1"/>
    <col min="4" max="8" width="9.28515625" style="2" bestFit="1" customWidth="1"/>
    <col min="9" max="10" width="9.140625" style="2"/>
    <col min="11" max="14" width="6" style="2" customWidth="1"/>
    <col min="15" max="16384" width="9.140625" style="2"/>
  </cols>
  <sheetData>
    <row r="1" spans="1:9" ht="69" customHeight="1" x14ac:dyDescent="0.2">
      <c r="A1" s="29">
        <v>6</v>
      </c>
      <c r="B1" s="50" t="s">
        <v>50</v>
      </c>
      <c r="C1" s="50"/>
      <c r="D1" s="50"/>
      <c r="E1" s="50"/>
      <c r="F1" s="50"/>
      <c r="G1" s="50"/>
      <c r="H1" s="50"/>
      <c r="I1" s="50"/>
    </row>
    <row r="2" spans="1:9" ht="18.75" thickBot="1" x14ac:dyDescent="0.25"/>
    <row r="3" spans="1:9" ht="18.75" thickBot="1" x14ac:dyDescent="0.25">
      <c r="B3" s="44" t="s">
        <v>20</v>
      </c>
      <c r="C3" s="45" t="s">
        <v>45</v>
      </c>
    </row>
    <row r="4" spans="1:9" x14ac:dyDescent="0.2">
      <c r="B4" s="38">
        <v>0</v>
      </c>
      <c r="C4" s="43"/>
    </row>
    <row r="5" spans="1:9" x14ac:dyDescent="0.2">
      <c r="B5" s="38">
        <v>1</v>
      </c>
      <c r="C5" s="39"/>
    </row>
    <row r="6" spans="1:9" x14ac:dyDescent="0.2">
      <c r="B6" s="38">
        <v>2</v>
      </c>
      <c r="C6" s="39"/>
    </row>
    <row r="7" spans="1:9" x14ac:dyDescent="0.2">
      <c r="B7" s="38">
        <v>3</v>
      </c>
      <c r="C7" s="39"/>
    </row>
    <row r="8" spans="1:9" ht="18.75" thickBot="1" x14ac:dyDescent="0.25">
      <c r="B8" s="38">
        <v>4</v>
      </c>
      <c r="C8" s="40"/>
    </row>
    <row r="9" spans="1:9" ht="18.75" thickBot="1" x14ac:dyDescent="0.25">
      <c r="B9" s="41" t="s">
        <v>7</v>
      </c>
      <c r="C9" s="37">
        <v>100</v>
      </c>
    </row>
    <row r="10" spans="1:9" x14ac:dyDescent="0.2">
      <c r="B10" s="4"/>
    </row>
  </sheetData>
  <mergeCells count="1">
    <mergeCell ref="B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3" workbookViewId="0">
      <selection activeCell="J8" sqref="J8"/>
    </sheetView>
  </sheetViews>
  <sheetFormatPr defaultRowHeight="18" x14ac:dyDescent="0.2"/>
  <cols>
    <col min="1" max="1" width="9.140625" style="6"/>
    <col min="2" max="2" width="13.140625" style="2" bestFit="1" customWidth="1"/>
    <col min="3" max="3" width="13.28515625" style="2" customWidth="1"/>
    <col min="4" max="8" width="9.28515625" style="2" bestFit="1" customWidth="1"/>
    <col min="9" max="10" width="9.140625" style="2"/>
    <col min="11" max="14" width="6" style="2" customWidth="1"/>
    <col min="15" max="16384" width="9.140625" style="2"/>
  </cols>
  <sheetData>
    <row r="1" spans="1:9" x14ac:dyDescent="0.2">
      <c r="A1" s="29">
        <v>7</v>
      </c>
      <c r="B1" s="30" t="s">
        <v>22</v>
      </c>
      <c r="C1" s="30"/>
      <c r="D1" s="30"/>
      <c r="E1" s="30"/>
      <c r="F1" s="30"/>
      <c r="G1" s="30"/>
      <c r="H1" s="30"/>
      <c r="I1" s="31"/>
    </row>
    <row r="2" spans="1:9" x14ac:dyDescent="0.2">
      <c r="A2" s="29"/>
      <c r="B2" s="32" t="s">
        <v>46</v>
      </c>
      <c r="C2" s="30"/>
      <c r="D2" s="30"/>
      <c r="E2" s="30"/>
      <c r="F2" s="30"/>
      <c r="G2" s="30"/>
      <c r="H2" s="30"/>
      <c r="I2" s="31"/>
    </row>
    <row r="3" spans="1:9" x14ac:dyDescent="0.2">
      <c r="A3" s="29"/>
      <c r="B3" s="32" t="s">
        <v>47</v>
      </c>
      <c r="C3" s="30"/>
      <c r="D3" s="30"/>
      <c r="E3" s="30"/>
      <c r="F3" s="30"/>
      <c r="G3" s="30"/>
      <c r="H3" s="30"/>
      <c r="I3" s="31"/>
    </row>
    <row r="4" spans="1:9" x14ac:dyDescent="0.2">
      <c r="A4" s="29"/>
      <c r="B4" s="32" t="s">
        <v>48</v>
      </c>
      <c r="C4" s="30"/>
      <c r="D4" s="30"/>
      <c r="E4" s="30"/>
      <c r="F4" s="30"/>
      <c r="G4" s="30"/>
      <c r="H4" s="30"/>
      <c r="I4" s="31"/>
    </row>
    <row r="5" spans="1:9" x14ac:dyDescent="0.2">
      <c r="A5" s="29"/>
      <c r="B5" s="32" t="s">
        <v>51</v>
      </c>
      <c r="C5" s="30"/>
      <c r="D5" s="30"/>
      <c r="E5" s="30"/>
      <c r="F5" s="30"/>
      <c r="G5" s="30"/>
      <c r="H5" s="30"/>
      <c r="I5" s="31"/>
    </row>
    <row r="6" spans="1:9" x14ac:dyDescent="0.2">
      <c r="A6" s="29"/>
      <c r="B6" s="30" t="s">
        <v>9</v>
      </c>
      <c r="C6" s="30"/>
      <c r="D6" s="30"/>
      <c r="E6" s="30"/>
      <c r="F6" s="30"/>
      <c r="G6" s="30"/>
      <c r="H6" s="30"/>
      <c r="I6" s="31"/>
    </row>
    <row r="7" spans="1:9" ht="18.75" thickBot="1" x14ac:dyDescent="0.25">
      <c r="B7" s="10"/>
      <c r="C7" s="10"/>
      <c r="D7" s="10"/>
      <c r="E7" s="10"/>
      <c r="F7" s="10"/>
      <c r="G7" s="10"/>
      <c r="H7" s="10"/>
    </row>
    <row r="8" spans="1:9" ht="43.5" thickBot="1" x14ac:dyDescent="0.25">
      <c r="B8" s="33" t="s">
        <v>10</v>
      </c>
      <c r="C8" s="34" t="s">
        <v>11</v>
      </c>
      <c r="D8" s="34" t="s">
        <v>12</v>
      </c>
      <c r="E8" s="34" t="s">
        <v>13</v>
      </c>
      <c r="F8" s="35" t="s">
        <v>14</v>
      </c>
      <c r="G8" s="11"/>
      <c r="H8" s="11"/>
    </row>
    <row r="9" spans="1:9" ht="18.75" thickBot="1" x14ac:dyDescent="0.25">
      <c r="B9" s="12" t="s">
        <v>15</v>
      </c>
      <c r="C9" s="9">
        <v>400</v>
      </c>
      <c r="D9" s="9">
        <v>2500</v>
      </c>
      <c r="E9" s="9">
        <v>40</v>
      </c>
      <c r="F9" s="28">
        <v>5</v>
      </c>
      <c r="G9" s="11"/>
      <c r="H9" s="11"/>
    </row>
    <row r="10" spans="1:9" ht="18.75" thickBot="1" x14ac:dyDescent="0.25">
      <c r="B10" s="12" t="s">
        <v>16</v>
      </c>
      <c r="C10" s="9">
        <v>400</v>
      </c>
      <c r="D10" s="9">
        <v>2900</v>
      </c>
      <c r="E10" s="9">
        <v>27</v>
      </c>
      <c r="F10" s="28">
        <v>5</v>
      </c>
      <c r="G10" s="11"/>
      <c r="H10" s="11"/>
    </row>
    <row r="11" spans="1:9" ht="18.75" thickBot="1" x14ac:dyDescent="0.25">
      <c r="B11" s="12" t="s">
        <v>17</v>
      </c>
      <c r="C11" s="9">
        <v>350</v>
      </c>
      <c r="D11" s="9">
        <v>1500</v>
      </c>
      <c r="E11" s="9">
        <v>19</v>
      </c>
      <c r="F11" s="28">
        <v>6</v>
      </c>
      <c r="G11" s="11"/>
      <c r="H11" s="11"/>
    </row>
    <row r="12" spans="1:9" ht="18.75" thickBot="1" x14ac:dyDescent="0.25">
      <c r="B12" s="12" t="s">
        <v>18</v>
      </c>
      <c r="C12" s="9">
        <v>450</v>
      </c>
      <c r="D12" s="9">
        <v>1000</v>
      </c>
      <c r="E12" s="9">
        <v>31</v>
      </c>
      <c r="F12" s="28">
        <v>6</v>
      </c>
      <c r="G12" s="11"/>
      <c r="H12" s="11"/>
    </row>
    <row r="13" spans="1:9" ht="18.75" thickBot="1" x14ac:dyDescent="0.25">
      <c r="B13" s="12" t="s">
        <v>19</v>
      </c>
      <c r="C13" s="9">
        <v>420</v>
      </c>
      <c r="D13" s="9">
        <v>1100</v>
      </c>
      <c r="E13" s="9">
        <v>18</v>
      </c>
      <c r="F13" s="28">
        <v>8</v>
      </c>
      <c r="G13" s="11"/>
      <c r="H13" s="11"/>
    </row>
    <row r="14" spans="1:9" x14ac:dyDescent="0.2">
      <c r="B14" s="10"/>
      <c r="C14" s="10"/>
      <c r="D14" s="13">
        <f>SUM(D9:D13)</f>
        <v>9000</v>
      </c>
      <c r="E14" s="13">
        <f>SUM(E9:E13)</f>
        <v>135</v>
      </c>
      <c r="F14" s="10"/>
      <c r="G14" s="11"/>
      <c r="H14" s="11"/>
    </row>
    <row r="15" spans="1:9" x14ac:dyDescent="0.2">
      <c r="B15" s="2" t="s">
        <v>8</v>
      </c>
      <c r="E15" s="10"/>
      <c r="F15" s="10"/>
      <c r="G15" s="11"/>
      <c r="H15" s="11"/>
    </row>
    <row r="16" spans="1:9" x14ac:dyDescent="0.2">
      <c r="B16" s="10" t="s">
        <v>40</v>
      </c>
      <c r="C16" s="10"/>
      <c r="D16" s="10"/>
      <c r="E16" s="10"/>
      <c r="F16" s="10"/>
      <c r="G16" s="11"/>
      <c r="H16" s="11"/>
    </row>
    <row r="17" spans="2:8" x14ac:dyDescent="0.2">
      <c r="B17" s="10" t="s">
        <v>42</v>
      </c>
      <c r="C17" s="10"/>
      <c r="D17" s="10"/>
      <c r="G17" s="11"/>
      <c r="H17" s="11"/>
    </row>
    <row r="18" spans="2:8" x14ac:dyDescent="0.2">
      <c r="B18" s="10" t="s">
        <v>41</v>
      </c>
      <c r="C18" s="10"/>
      <c r="D18" s="10"/>
      <c r="E18" s="10"/>
      <c r="F18" s="10"/>
      <c r="H18" s="11"/>
    </row>
    <row r="19" spans="2:8" x14ac:dyDescent="0.2">
      <c r="B19" s="10" t="s">
        <v>53</v>
      </c>
      <c r="C19" s="10"/>
      <c r="D19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ES_1</vt:lpstr>
      <vt:lpstr>ES_2</vt:lpstr>
      <vt:lpstr>ES_3</vt:lpstr>
      <vt:lpstr>ES_4</vt:lpstr>
      <vt:lpstr>Foglio1</vt:lpstr>
      <vt:lpstr>ES_5</vt:lpstr>
      <vt:lpstr>ES_6</vt:lpstr>
      <vt:lpstr>ES_7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gmarliani</dc:creator>
  <cp:lastModifiedBy>Utente Windows</cp:lastModifiedBy>
  <dcterms:created xsi:type="dcterms:W3CDTF">2016-03-03T16:13:39Z</dcterms:created>
  <dcterms:modified xsi:type="dcterms:W3CDTF">2019-11-21T08:18:30Z</dcterms:modified>
</cp:coreProperties>
</file>