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_DIDATTICA\SECI F&amp;M\"/>
    </mc:Choice>
  </mc:AlternateContent>
  <bookViews>
    <workbookView xWindow="0" yWindow="0" windowWidth="28800" windowHeight="11700" activeTab="2"/>
  </bookViews>
  <sheets>
    <sheet name="base mobile" sheetId="3" r:id="rId1"/>
    <sheet name="da base mobile a base fissa" sheetId="5" r:id="rId2"/>
    <sheet name="da mobile a fissa (soluzione)" sheetId="4" r:id="rId3"/>
  </sheets>
  <calcPr calcId="162913"/>
</workbook>
</file>

<file path=xl/calcChain.xml><?xml version="1.0" encoding="utf-8"?>
<calcChain xmlns="http://schemas.openxmlformats.org/spreadsheetml/2006/main">
  <c r="F21" i="4" l="1"/>
  <c r="G21" i="4" s="1"/>
  <c r="D21" i="4"/>
  <c r="C21" i="4"/>
  <c r="F20" i="4"/>
  <c r="G20" i="4" s="1"/>
  <c r="D20" i="4"/>
  <c r="C20" i="4"/>
  <c r="F19" i="4"/>
  <c r="G19" i="4" s="1"/>
  <c r="D19" i="4"/>
  <c r="C19" i="4"/>
  <c r="F18" i="4"/>
  <c r="G18" i="4" s="1"/>
  <c r="D18" i="4"/>
  <c r="C18" i="4"/>
  <c r="F17" i="4"/>
  <c r="G17" i="4" s="1"/>
  <c r="D17" i="4"/>
  <c r="C17" i="4"/>
  <c r="F16" i="4"/>
  <c r="G16" i="4" s="1"/>
  <c r="D16" i="4"/>
  <c r="C16" i="4"/>
  <c r="F15" i="4"/>
  <c r="G15" i="4" s="1"/>
  <c r="D15" i="4"/>
  <c r="C15" i="4"/>
  <c r="F14" i="4"/>
  <c r="G14" i="4" s="1"/>
  <c r="D14" i="4"/>
  <c r="C14" i="4"/>
  <c r="F13" i="4"/>
  <c r="G13" i="4" s="1"/>
  <c r="D13" i="4"/>
  <c r="C13" i="4"/>
  <c r="F12" i="4"/>
  <c r="G12" i="4" s="1"/>
  <c r="D12" i="4"/>
  <c r="C12" i="4"/>
  <c r="F11" i="4"/>
  <c r="G11" i="4" s="1"/>
  <c r="D11" i="4"/>
  <c r="C11" i="4"/>
  <c r="F10" i="4"/>
  <c r="G10" i="4" s="1"/>
  <c r="D10" i="4"/>
  <c r="C10" i="4"/>
  <c r="F9" i="4"/>
  <c r="G9" i="4" s="1"/>
  <c r="D9" i="4"/>
  <c r="C9" i="4"/>
  <c r="F8" i="4"/>
  <c r="G8" i="4" s="1"/>
  <c r="D8" i="4"/>
  <c r="C8" i="4"/>
  <c r="F7" i="4"/>
  <c r="G7" i="4" s="1"/>
  <c r="D7" i="4"/>
  <c r="C7" i="4"/>
  <c r="F6" i="4"/>
  <c r="G6" i="4" s="1"/>
  <c r="D6" i="4"/>
  <c r="C6" i="4"/>
  <c r="F5" i="4"/>
  <c r="G5" i="4" s="1"/>
  <c r="D5" i="4"/>
  <c r="C5" i="4"/>
  <c r="F4" i="4"/>
  <c r="G4" i="4" s="1"/>
  <c r="D4" i="4"/>
  <c r="C4" i="4"/>
  <c r="F3" i="4"/>
  <c r="G3" i="4" s="1"/>
  <c r="D3" i="4"/>
  <c r="C3" i="4"/>
  <c r="F2" i="4"/>
  <c r="D2" i="4"/>
  <c r="P5" i="3" l="1"/>
  <c r="P11" i="3"/>
  <c r="P10" i="3"/>
  <c r="P35" i="3" l="1"/>
  <c r="O31" i="3"/>
  <c r="O33" i="3"/>
  <c r="O35" i="3"/>
  <c r="M29" i="3"/>
  <c r="M28" i="3"/>
  <c r="M27" i="3"/>
  <c r="O23" i="3"/>
  <c r="P23" i="3"/>
  <c r="P27" i="3" s="1"/>
  <c r="O24" i="3"/>
  <c r="O28" i="3" s="1"/>
  <c r="P24" i="3"/>
  <c r="P28" i="3" s="1"/>
  <c r="C25" i="3"/>
  <c r="D25" i="3"/>
  <c r="E25" i="3"/>
  <c r="O25" i="3"/>
  <c r="P25" i="3"/>
  <c r="C26" i="3"/>
  <c r="D26" i="3"/>
  <c r="E26" i="3"/>
  <c r="O27" i="3"/>
  <c r="O29" i="3"/>
  <c r="P29" i="3"/>
  <c r="M32" i="3"/>
  <c r="K23" i="3" l="1"/>
  <c r="K24" i="3" s="1"/>
  <c r="K25" i="3" s="1"/>
  <c r="M34" i="3"/>
  <c r="M33" i="3"/>
</calcChain>
</file>

<file path=xl/sharedStrings.xml><?xml version="1.0" encoding="utf-8"?>
<sst xmlns="http://schemas.openxmlformats.org/spreadsheetml/2006/main" count="39" uniqueCount="33">
  <si>
    <t>a</t>
  </si>
  <si>
    <t xml:space="preserve"> </t>
  </si>
  <si>
    <t>ni base mobile</t>
  </si>
  <si>
    <t>valori messi incolonna anziché in riga</t>
  </si>
  <si>
    <t>ESERCIZIO 1</t>
  </si>
  <si>
    <t>Tabella relativa alla produzione di agrumi e frutta fresca (migliaia di</t>
  </si>
  <si>
    <t>quintali):</t>
  </si>
  <si>
    <r>
      <t>·</t>
    </r>
    <r>
      <rPr>
        <sz val="7"/>
        <color rgb="FF000000"/>
        <rFont val="Times New Roman"/>
        <family val="1"/>
      </rPr>
      <t xml:space="preserve">        </t>
    </r>
    <r>
      <rPr>
        <sz val="13"/>
        <color rgb="FF000000"/>
        <rFont val="Verdana"/>
        <family val="2"/>
      </rPr>
      <t>Calcolare la variazione media quinquennale delle due produzioni agricole.</t>
    </r>
  </si>
  <si>
    <t>produzioni</t>
  </si>
  <si>
    <t>b</t>
  </si>
  <si>
    <t>c</t>
  </si>
  <si>
    <r>
      <t xml:space="preserve"> </t>
    </r>
    <r>
      <rPr>
        <sz val="13"/>
        <color rgb="FF000000"/>
        <rFont val="Verdana"/>
        <family val="2"/>
      </rPr>
      <t>agricole.</t>
    </r>
  </si>
  <si>
    <t>c)</t>
  </si>
  <si>
    <r>
      <t>·</t>
    </r>
    <r>
      <rPr>
        <sz val="7"/>
        <color rgb="FF000000"/>
        <rFont val="Times New Roman"/>
        <family val="1"/>
      </rPr>
      <t>   </t>
    </r>
    <r>
      <rPr>
        <sz val="13"/>
        <color rgb="FF000000"/>
        <rFont val="Verdana"/>
        <family val="2"/>
      </rPr>
      <t>Rappresentare graficamente l’andamento di queste due produzioni</t>
    </r>
  </si>
  <si>
    <r>
      <t>·</t>
    </r>
    <r>
      <rPr>
        <sz val="7"/>
        <color rgb="FF000000"/>
        <rFont val="Times New Roman"/>
        <family val="1"/>
      </rPr>
      <t xml:space="preserve">        </t>
    </r>
    <r>
      <rPr>
        <sz val="13"/>
        <color rgb="FF000000"/>
        <rFont val="Verdana"/>
        <family val="2"/>
      </rPr>
      <t>calcolare la variazione complessiva nell’intero periodo delle due produzioni</t>
    </r>
  </si>
  <si>
    <t>agrumi</t>
  </si>
  <si>
    <t>frutta fresca</t>
  </si>
  <si>
    <t>ni bmobile agrumi</t>
  </si>
  <si>
    <t>ni bmobile frutta fresca</t>
  </si>
  <si>
    <t>SOLUZIONE</t>
  </si>
  <si>
    <t>b)</t>
  </si>
  <si>
    <t>con base 2005</t>
  </si>
  <si>
    <t>si determini la corrispondente serie a base fissa</t>
  </si>
  <si>
    <t>data la seguente serie storica di numeri indici a base mobile</t>
  </si>
  <si>
    <t>X1997/X1996</t>
  </si>
  <si>
    <t>n.i.bf. Anno2005=1</t>
  </si>
  <si>
    <t>cosa vogliamo?</t>
  </si>
  <si>
    <t>n.i.b.m.</t>
  </si>
  <si>
    <t>anno</t>
  </si>
  <si>
    <t>riprova (ricalcolo dei n.i. base mobile)</t>
  </si>
  <si>
    <t>questo giallo è il reciproco del prodotto di quelli gialli</t>
  </si>
  <si>
    <t>questo azzurro è il prodotto di quelli azzurri</t>
  </si>
  <si>
    <t>cosa abbiamo nerlla colonna B?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</si>
</sst>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rgb="FF008000"/>
      <name val="Verdana"/>
      <family val="2"/>
    </font>
    <font>
      <sz val="13"/>
      <color rgb="FF000000"/>
      <name val="Verdana"/>
      <family val="2"/>
    </font>
    <font>
      <sz val="12"/>
      <color rgb="FF000000"/>
      <name val="Arial"/>
      <family val="2"/>
    </font>
    <font>
      <sz val="13"/>
      <color rgb="FF000000"/>
      <name val="Symbol"/>
      <family val="1"/>
      <charset val="2"/>
    </font>
    <font>
      <sz val="7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1" xfId="0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8" fillId="0" borderId="0" xfId="0" applyFont="1"/>
    <xf numFmtId="0" fontId="0" fillId="0" borderId="2" xfId="0" applyBorder="1"/>
    <xf numFmtId="0" fontId="0" fillId="3" borderId="0" xfId="0" applyFill="1"/>
    <xf numFmtId="0" fontId="7" fillId="0" borderId="0" xfId="0" applyFont="1"/>
    <xf numFmtId="0" fontId="0" fillId="2" borderId="1" xfId="0" applyFill="1" applyBorder="1"/>
    <xf numFmtId="0" fontId="0" fillId="3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'base mobile'!$A$21</c:f>
              <c:strCache>
                <c:ptCount val="1"/>
                <c:pt idx="0">
                  <c:v>agrumi</c:v>
                </c:pt>
              </c:strCache>
            </c:strRef>
          </c:tx>
          <c:cat>
            <c:numRef>
              <c:f>'base mobile'!$B$20:$E$20</c:f>
              <c:numCache>
                <c:formatCode>General</c:formatCode>
                <c:ptCount val="4"/>
                <c:pt idx="0">
                  <c:v>1970</c:v>
                </c:pt>
                <c:pt idx="1">
                  <c:v>1975</c:v>
                </c:pt>
                <c:pt idx="2">
                  <c:v>1980</c:v>
                </c:pt>
                <c:pt idx="3">
                  <c:v>1985</c:v>
                </c:pt>
              </c:numCache>
            </c:numRef>
          </c:cat>
          <c:val>
            <c:numRef>
              <c:f>'base mobile'!$B$21:$E$21</c:f>
              <c:numCache>
                <c:formatCode>General</c:formatCode>
                <c:ptCount val="4"/>
                <c:pt idx="0">
                  <c:v>24001</c:v>
                </c:pt>
                <c:pt idx="1">
                  <c:v>27054</c:v>
                </c:pt>
                <c:pt idx="2">
                  <c:v>28400</c:v>
                </c:pt>
                <c:pt idx="3">
                  <c:v>34336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E2-4F90-A5A6-35A423127C26}"/>
            </c:ext>
          </c:extLst>
        </c:ser>
        <c:ser>
          <c:idx val="1"/>
          <c:order val="1"/>
          <c:tx>
            <c:strRef>
              <c:f>'base mobile'!$A$22</c:f>
              <c:strCache>
                <c:ptCount val="1"/>
                <c:pt idx="0">
                  <c:v>frutta fresca</c:v>
                </c:pt>
              </c:strCache>
            </c:strRef>
          </c:tx>
          <c:cat>
            <c:numRef>
              <c:f>'base mobile'!$B$20:$E$20</c:f>
              <c:numCache>
                <c:formatCode>General</c:formatCode>
                <c:ptCount val="4"/>
                <c:pt idx="0">
                  <c:v>1970</c:v>
                </c:pt>
                <c:pt idx="1">
                  <c:v>1975</c:v>
                </c:pt>
                <c:pt idx="2">
                  <c:v>1980</c:v>
                </c:pt>
                <c:pt idx="3">
                  <c:v>1985</c:v>
                </c:pt>
              </c:numCache>
            </c:numRef>
          </c:cat>
          <c:val>
            <c:numRef>
              <c:f>'base mobile'!$B$22:$E$22</c:f>
              <c:numCache>
                <c:formatCode>General</c:formatCode>
                <c:ptCount val="4"/>
                <c:pt idx="0">
                  <c:v>50267</c:v>
                </c:pt>
                <c:pt idx="1">
                  <c:v>51148</c:v>
                </c:pt>
                <c:pt idx="2">
                  <c:v>49245</c:v>
                </c:pt>
                <c:pt idx="3">
                  <c:v>48033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E2-4F90-A5A6-35A423127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40960"/>
        <c:axId val="204206592"/>
      </c:lineChart>
      <c:catAx>
        <c:axId val="4324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4206592"/>
        <c:crosses val="autoZero"/>
        <c:auto val="1"/>
        <c:lblAlgn val="ctr"/>
        <c:lblOffset val="100"/>
        <c:noMultiLvlLbl val="0"/>
      </c:catAx>
      <c:valAx>
        <c:axId val="204206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240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9</xdr:col>
      <xdr:colOff>38100</xdr:colOff>
      <xdr:row>7</xdr:row>
      <xdr:rowOff>200025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0575"/>
          <a:ext cx="552450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35607</xdr:colOff>
      <xdr:row>27</xdr:row>
      <xdr:rowOff>142429</xdr:rowOff>
    </xdr:from>
    <xdr:to>
      <xdr:col>9</xdr:col>
      <xdr:colOff>113943</xdr:colOff>
      <xdr:row>35</xdr:row>
      <xdr:rowOff>169134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A4" workbookViewId="0">
      <selection activeCell="H23" sqref="H23"/>
    </sheetView>
  </sheetViews>
  <sheetFormatPr defaultRowHeight="15" x14ac:dyDescent="0.25"/>
  <cols>
    <col min="14" max="14" width="11.7109375" bestFit="1" customWidth="1"/>
    <col min="15" max="15" width="13.7109375" customWidth="1"/>
    <col min="16" max="16" width="12.42578125" customWidth="1"/>
  </cols>
  <sheetData>
    <row r="1" spans="1:16" ht="15.75" x14ac:dyDescent="0.25">
      <c r="A1" s="4" t="s">
        <v>4</v>
      </c>
    </row>
    <row r="2" spans="1:16" ht="15.75" x14ac:dyDescent="0.25">
      <c r="A2" s="5" t="s">
        <v>5</v>
      </c>
    </row>
    <row r="3" spans="1:16" ht="15.75" x14ac:dyDescent="0.25">
      <c r="A3" s="5" t="s">
        <v>6</v>
      </c>
    </row>
    <row r="4" spans="1:16" x14ac:dyDescent="0.25">
      <c r="A4" s="6" t="s">
        <v>1</v>
      </c>
    </row>
    <row r="5" spans="1:16" x14ac:dyDescent="0.25">
      <c r="P5">
        <f>2.16/1.63</f>
        <v>1.325153374233129</v>
      </c>
    </row>
    <row r="6" spans="1:16" x14ac:dyDescent="0.25">
      <c r="A6" s="6"/>
    </row>
    <row r="10" spans="1:16" x14ac:dyDescent="0.25">
      <c r="P10">
        <f>834*1.9</f>
        <v>1584.6</v>
      </c>
    </row>
    <row r="11" spans="1:16" x14ac:dyDescent="0.25">
      <c r="P11">
        <f>P10*1.074</f>
        <v>1701.8604</v>
      </c>
    </row>
    <row r="13" spans="1:16" ht="16.5" x14ac:dyDescent="0.25">
      <c r="A13" t="s">
        <v>0</v>
      </c>
      <c r="B13" s="7" t="s">
        <v>13</v>
      </c>
    </row>
    <row r="14" spans="1:16" ht="16.5" x14ac:dyDescent="0.25">
      <c r="B14" s="7" t="s">
        <v>11</v>
      </c>
    </row>
    <row r="15" spans="1:16" ht="16.5" x14ac:dyDescent="0.25">
      <c r="A15" t="s">
        <v>9</v>
      </c>
      <c r="B15" s="7" t="s">
        <v>7</v>
      </c>
    </row>
    <row r="16" spans="1:16" ht="16.5" x14ac:dyDescent="0.25">
      <c r="A16" t="s">
        <v>10</v>
      </c>
      <c r="B16" s="7" t="s">
        <v>14</v>
      </c>
    </row>
    <row r="17" spans="1:16" ht="15.75" x14ac:dyDescent="0.25">
      <c r="A17" s="5" t="s">
        <v>8</v>
      </c>
    </row>
    <row r="18" spans="1:16" s="12" customFormat="1" ht="15.75" thickBot="1" x14ac:dyDescent="0.3"/>
    <row r="19" spans="1:16" ht="15.75" x14ac:dyDescent="0.25">
      <c r="A19" s="4" t="s">
        <v>19</v>
      </c>
    </row>
    <row r="20" spans="1:16" x14ac:dyDescent="0.25">
      <c r="B20">
        <v>1970</v>
      </c>
      <c r="C20">
        <v>1975</v>
      </c>
      <c r="D20">
        <v>1980</v>
      </c>
      <c r="E20">
        <v>1985</v>
      </c>
      <c r="K20" s="8" t="s">
        <v>3</v>
      </c>
      <c r="L20" s="8"/>
      <c r="M20" s="8"/>
      <c r="N20" s="8"/>
      <c r="O20" s="8"/>
      <c r="P20" s="8"/>
    </row>
    <row r="21" spans="1:16" ht="30" x14ac:dyDescent="0.25">
      <c r="A21" t="s">
        <v>15</v>
      </c>
      <c r="B21">
        <v>24001</v>
      </c>
      <c r="C21">
        <v>27054</v>
      </c>
      <c r="D21">
        <v>28400</v>
      </c>
      <c r="E21">
        <v>34336</v>
      </c>
      <c r="M21" t="s">
        <v>15</v>
      </c>
      <c r="N21" t="s">
        <v>16</v>
      </c>
      <c r="O21" s="10" t="s">
        <v>17</v>
      </c>
      <c r="P21" s="10" t="s">
        <v>18</v>
      </c>
    </row>
    <row r="22" spans="1:16" x14ac:dyDescent="0.25">
      <c r="A22" t="s">
        <v>16</v>
      </c>
      <c r="B22">
        <v>50267</v>
      </c>
      <c r="C22">
        <v>51148</v>
      </c>
      <c r="D22">
        <v>49245</v>
      </c>
      <c r="E22">
        <v>48033</v>
      </c>
      <c r="L22">
        <v>1970</v>
      </c>
      <c r="M22" s="1">
        <v>24001</v>
      </c>
      <c r="N22">
        <v>50267</v>
      </c>
    </row>
    <row r="23" spans="1:16" x14ac:dyDescent="0.25">
      <c r="K23">
        <f>M22*O35</f>
        <v>27043.908510808978</v>
      </c>
      <c r="L23">
        <v>1975</v>
      </c>
      <c r="M23">
        <v>27054</v>
      </c>
      <c r="N23">
        <v>51148</v>
      </c>
      <c r="O23">
        <f>M23/M22</f>
        <v>1.1272030332069498</v>
      </c>
      <c r="P23">
        <f>N23/N22</f>
        <v>1.0175264089760678</v>
      </c>
    </row>
    <row r="24" spans="1:16" x14ac:dyDescent="0.25">
      <c r="C24" t="s">
        <v>2</v>
      </c>
      <c r="K24">
        <f>K23*O35</f>
        <v>30472.604789009052</v>
      </c>
      <c r="L24">
        <v>1980</v>
      </c>
      <c r="M24">
        <v>28400</v>
      </c>
      <c r="N24">
        <v>49245</v>
      </c>
      <c r="O24">
        <f>M24/M23</f>
        <v>1.0497523471575367</v>
      </c>
      <c r="P24">
        <f>N24/N23</f>
        <v>0.9627942441542191</v>
      </c>
    </row>
    <row r="25" spans="1:16" x14ac:dyDescent="0.25">
      <c r="C25">
        <f>C21/B21</f>
        <v>1.1272030332069498</v>
      </c>
      <c r="D25">
        <f>D21/C21</f>
        <v>1.0497523471575367</v>
      </c>
      <c r="E25">
        <f>E21/D21</f>
        <v>1.2090140845070423</v>
      </c>
      <c r="K25">
        <f>K24*O35</f>
        <v>34336.000000000015</v>
      </c>
      <c r="L25">
        <v>1985</v>
      </c>
      <c r="M25" s="2">
        <v>34336</v>
      </c>
      <c r="N25">
        <v>48033</v>
      </c>
      <c r="O25">
        <f>M25/M24</f>
        <v>1.2090140845070423</v>
      </c>
      <c r="P25">
        <f>N25/N24</f>
        <v>0.97538836430094422</v>
      </c>
    </row>
    <row r="26" spans="1:16" x14ac:dyDescent="0.25">
      <c r="C26">
        <f>C22/B22</f>
        <v>1.0175264089760678</v>
      </c>
      <c r="D26">
        <f>D22/C22</f>
        <v>0.9627942441542191</v>
      </c>
      <c r="E26">
        <f>E22/D22</f>
        <v>0.97538836430094422</v>
      </c>
    </row>
    <row r="27" spans="1:16" x14ac:dyDescent="0.25">
      <c r="L27" t="s">
        <v>12</v>
      </c>
      <c r="M27">
        <f>M25/M22</f>
        <v>1.4306070580392483</v>
      </c>
      <c r="O27">
        <f>O23*100-100</f>
        <v>12.720303320694981</v>
      </c>
      <c r="P27">
        <f>P23*100-100</f>
        <v>1.7526408976067813</v>
      </c>
    </row>
    <row r="28" spans="1:16" x14ac:dyDescent="0.25">
      <c r="L28" t="s">
        <v>12</v>
      </c>
      <c r="M28">
        <f>O35^3</f>
        <v>1.4306070580392487</v>
      </c>
      <c r="O28">
        <f>O24*100-100</f>
        <v>4.9752347157536718</v>
      </c>
      <c r="P28">
        <f>P24*100-100</f>
        <v>-3.7205755845780857</v>
      </c>
    </row>
    <row r="29" spans="1:16" x14ac:dyDescent="0.25">
      <c r="L29" t="s">
        <v>12</v>
      </c>
      <c r="M29">
        <f>PRODUCT(O23:O25)</f>
        <v>1.4306070580392485</v>
      </c>
      <c r="O29">
        <f>O25*100-100</f>
        <v>20.901408450704224</v>
      </c>
      <c r="P29">
        <f>P25*100-100</f>
        <v>-2.4611635699055796</v>
      </c>
    </row>
    <row r="31" spans="1:16" x14ac:dyDescent="0.25">
      <c r="O31">
        <f>AVERAGE(O27:O29)</f>
        <v>12.86564882905096</v>
      </c>
    </row>
    <row r="32" spans="1:16" x14ac:dyDescent="0.25">
      <c r="M32">
        <f>M22*O$33</f>
        <v>27088.884375460522</v>
      </c>
    </row>
    <row r="33" spans="13:16" x14ac:dyDescent="0.25">
      <c r="M33">
        <f>M23*O$33</f>
        <v>30534.672634211449</v>
      </c>
      <c r="O33" s="11">
        <f>AVERAGE(O23:O25)</f>
        <v>1.1286564882905097</v>
      </c>
    </row>
    <row r="34" spans="13:16" ht="15.75" thickBot="1" x14ac:dyDescent="0.3">
      <c r="M34">
        <f>M24*O$33</f>
        <v>32053.844267450477</v>
      </c>
    </row>
    <row r="35" spans="13:16" ht="15.75" thickBot="1" x14ac:dyDescent="0.3">
      <c r="N35" t="s">
        <v>20</v>
      </c>
      <c r="O35" s="3">
        <f>GEOMEAN(O23:O25)</f>
        <v>1.1267825720098736</v>
      </c>
      <c r="P35" s="3">
        <f>GEOMEAN(P23:P25)</f>
        <v>0.98496072881142938</v>
      </c>
    </row>
  </sheetData>
  <mergeCells count="1">
    <mergeCell ref="K20:P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J24" sqref="J24"/>
    </sheetView>
  </sheetViews>
  <sheetFormatPr defaultRowHeight="15" x14ac:dyDescent="0.25"/>
  <sheetData>
    <row r="1" spans="1:4" x14ac:dyDescent="0.25">
      <c r="A1" t="s">
        <v>28</v>
      </c>
      <c r="B1" t="s">
        <v>27</v>
      </c>
    </row>
    <row r="2" spans="1:4" x14ac:dyDescent="0.25">
      <c r="A2">
        <v>1997</v>
      </c>
      <c r="D2" t="s">
        <v>23</v>
      </c>
    </row>
    <row r="3" spans="1:4" x14ac:dyDescent="0.25">
      <c r="A3">
        <v>1998</v>
      </c>
      <c r="B3">
        <v>1.012</v>
      </c>
      <c r="D3" t="s">
        <v>22</v>
      </c>
    </row>
    <row r="4" spans="1:4" x14ac:dyDescent="0.25">
      <c r="A4">
        <v>1999</v>
      </c>
      <c r="B4">
        <v>0.998</v>
      </c>
      <c r="D4" t="s">
        <v>21</v>
      </c>
    </row>
    <row r="5" spans="1:4" x14ac:dyDescent="0.25">
      <c r="A5">
        <v>2000</v>
      </c>
      <c r="B5">
        <v>1.0029999999999999</v>
      </c>
    </row>
    <row r="6" spans="1:4" x14ac:dyDescent="0.25">
      <c r="A6">
        <v>2001</v>
      </c>
      <c r="B6">
        <v>0.99199999999999999</v>
      </c>
    </row>
    <row r="7" spans="1:4" x14ac:dyDescent="0.25">
      <c r="A7">
        <v>2002</v>
      </c>
      <c r="B7">
        <v>1.018</v>
      </c>
    </row>
    <row r="8" spans="1:4" x14ac:dyDescent="0.25">
      <c r="A8">
        <v>2003</v>
      </c>
      <c r="B8">
        <v>1.0009999999999999</v>
      </c>
    </row>
    <row r="9" spans="1:4" x14ac:dyDescent="0.25">
      <c r="A9">
        <v>2004</v>
      </c>
      <c r="B9">
        <v>1.0089999999999999</v>
      </c>
    </row>
    <row r="10" spans="1:4" x14ac:dyDescent="0.25">
      <c r="A10">
        <v>2005</v>
      </c>
      <c r="B10">
        <v>1.0129999999999999</v>
      </c>
    </row>
    <row r="11" spans="1:4" x14ac:dyDescent="0.25">
      <c r="A11">
        <v>2006</v>
      </c>
      <c r="B11">
        <v>1.0289999999999999</v>
      </c>
    </row>
    <row r="12" spans="1:4" x14ac:dyDescent="0.25">
      <c r="A12">
        <v>2007</v>
      </c>
      <c r="B12">
        <v>1.0249999999999999</v>
      </c>
    </row>
    <row r="13" spans="1:4" x14ac:dyDescent="0.25">
      <c r="A13">
        <v>2008</v>
      </c>
      <c r="B13">
        <v>0.997</v>
      </c>
    </row>
    <row r="14" spans="1:4" x14ac:dyDescent="0.25">
      <c r="A14">
        <v>2009</v>
      </c>
      <c r="B14">
        <v>1.028</v>
      </c>
    </row>
    <row r="15" spans="1:4" x14ac:dyDescent="0.25">
      <c r="A15">
        <v>2010</v>
      </c>
      <c r="B15">
        <v>1.0069999999999999</v>
      </c>
    </row>
    <row r="16" spans="1:4" x14ac:dyDescent="0.25">
      <c r="A16">
        <v>2011</v>
      </c>
      <c r="B16">
        <v>0.996</v>
      </c>
    </row>
    <row r="17" spans="1:2" x14ac:dyDescent="0.25">
      <c r="A17">
        <v>2012</v>
      </c>
      <c r="B17">
        <v>0.99299999999999999</v>
      </c>
    </row>
    <row r="18" spans="1:2" x14ac:dyDescent="0.25">
      <c r="A18">
        <v>2013</v>
      </c>
      <c r="B18">
        <v>1.0209999999999999</v>
      </c>
    </row>
    <row r="19" spans="1:2" x14ac:dyDescent="0.25">
      <c r="A19">
        <v>2014</v>
      </c>
      <c r="B19">
        <v>1.0189999999999999</v>
      </c>
    </row>
    <row r="20" spans="1:2" x14ac:dyDescent="0.25">
      <c r="A20">
        <v>2015</v>
      </c>
      <c r="B20">
        <v>1.0049999999999999</v>
      </c>
    </row>
    <row r="21" spans="1:2" x14ac:dyDescent="0.25">
      <c r="A21">
        <v>2016</v>
      </c>
      <c r="B21">
        <v>1.0029999999999999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K5" sqref="K5"/>
    </sheetView>
  </sheetViews>
  <sheetFormatPr defaultRowHeight="15" x14ac:dyDescent="0.25"/>
  <cols>
    <col min="3" max="3" width="14.140625" bestFit="1" customWidth="1"/>
    <col min="4" max="4" width="11" customWidth="1"/>
    <col min="5" max="5" width="49.5703125" bestFit="1" customWidth="1"/>
    <col min="7" max="7" width="11.5703125" customWidth="1"/>
    <col min="8" max="8" width="12" bestFit="1" customWidth="1"/>
  </cols>
  <sheetData>
    <row r="1" spans="1:7" ht="75" x14ac:dyDescent="0.25">
      <c r="A1" t="s">
        <v>28</v>
      </c>
      <c r="B1" t="s">
        <v>27</v>
      </c>
      <c r="C1" s="9" t="s">
        <v>32</v>
      </c>
      <c r="D1" s="9" t="s">
        <v>26</v>
      </c>
      <c r="F1" s="9" t="s">
        <v>25</v>
      </c>
      <c r="G1" s="9" t="s">
        <v>29</v>
      </c>
    </row>
    <row r="2" spans="1:7" x14ac:dyDescent="0.25">
      <c r="A2">
        <v>1997</v>
      </c>
      <c r="C2" t="s">
        <v>24</v>
      </c>
      <c r="D2" t="str">
        <f t="shared" ref="D2:D21" si="0">CONCATENATE("X",A2,"/X2005")</f>
        <v>X1997/X2005</v>
      </c>
      <c r="F2" s="14">
        <f>1/PRODUCT(B3:$B$10)</f>
        <v>0.95541900065838792</v>
      </c>
    </row>
    <row r="3" spans="1:7" x14ac:dyDescent="0.25">
      <c r="A3">
        <v>1998</v>
      </c>
      <c r="B3">
        <v>1.012</v>
      </c>
      <c r="C3" t="str">
        <f t="shared" ref="C3:C21" si="1">CONCATENATE("X",A3,"/X",A2)</f>
        <v>X1998/X1997</v>
      </c>
      <c r="D3" t="str">
        <f t="shared" si="0"/>
        <v>X1998/X2005</v>
      </c>
      <c r="F3" s="14">
        <f>1/PRODUCT(B4:$B$10)</f>
        <v>0.96688402866628864</v>
      </c>
      <c r="G3">
        <f>F3/F2</f>
        <v>1.012</v>
      </c>
    </row>
    <row r="4" spans="1:7" ht="15.75" thickBot="1" x14ac:dyDescent="0.3">
      <c r="A4">
        <v>1999</v>
      </c>
      <c r="B4">
        <v>0.998</v>
      </c>
      <c r="C4" t="str">
        <f t="shared" si="1"/>
        <v>X1999/X1998</v>
      </c>
      <c r="D4" t="str">
        <f t="shared" si="0"/>
        <v>X1999/X2005</v>
      </c>
      <c r="F4" s="14">
        <f>1/PRODUCT(B5:$B$10)</f>
        <v>0.96495026060895606</v>
      </c>
      <c r="G4">
        <f t="shared" ref="G4:G9" si="2">F4/F3</f>
        <v>0.998</v>
      </c>
    </row>
    <row r="5" spans="1:7" ht="15.75" thickBot="1" x14ac:dyDescent="0.3">
      <c r="A5">
        <v>2000</v>
      </c>
      <c r="B5">
        <v>1.0029999999999999</v>
      </c>
      <c r="C5" t="str">
        <f t="shared" si="1"/>
        <v>X2000/X1999</v>
      </c>
      <c r="D5" s="15" t="str">
        <f t="shared" si="0"/>
        <v>X2000/X2005</v>
      </c>
      <c r="E5" t="s">
        <v>30</v>
      </c>
      <c r="F5" s="14">
        <f>1/PRODUCT(B6:$B$10)</f>
        <v>0.96784511139078278</v>
      </c>
      <c r="G5">
        <f t="shared" si="2"/>
        <v>1.0029999999999999</v>
      </c>
    </row>
    <row r="6" spans="1:7" x14ac:dyDescent="0.25">
      <c r="A6">
        <v>2001</v>
      </c>
      <c r="B6">
        <v>0.99199999999999999</v>
      </c>
      <c r="C6" s="1" t="str">
        <f t="shared" si="1"/>
        <v>X2001/X2000</v>
      </c>
      <c r="D6" t="str">
        <f t="shared" si="0"/>
        <v>X2001/X2005</v>
      </c>
      <c r="F6" s="14">
        <f>1/PRODUCT(B7:$B$10)</f>
        <v>0.96010235049965653</v>
      </c>
      <c r="G6">
        <f t="shared" si="2"/>
        <v>0.99199999999999999</v>
      </c>
    </row>
    <row r="7" spans="1:7" x14ac:dyDescent="0.25">
      <c r="A7">
        <v>2002</v>
      </c>
      <c r="B7">
        <v>1.018</v>
      </c>
      <c r="C7" s="1" t="str">
        <f t="shared" si="1"/>
        <v>X2002/X2001</v>
      </c>
      <c r="D7" t="str">
        <f t="shared" si="0"/>
        <v>X2002/X2005</v>
      </c>
      <c r="F7" s="14">
        <f>1/PRODUCT(B8:$B$10)</f>
        <v>0.97738419280865041</v>
      </c>
      <c r="G7">
        <f t="shared" si="2"/>
        <v>1.018</v>
      </c>
    </row>
    <row r="8" spans="1:7" x14ac:dyDescent="0.25">
      <c r="A8">
        <v>2003</v>
      </c>
      <c r="B8">
        <v>1.0009999999999999</v>
      </c>
      <c r="C8" s="1" t="str">
        <f t="shared" si="1"/>
        <v>X2003/X2002</v>
      </c>
      <c r="D8" t="str">
        <f t="shared" si="0"/>
        <v>X2003/X2005</v>
      </c>
      <c r="F8" s="14">
        <f>1/PRODUCT(B9:$B$10)</f>
        <v>0.97836157700145898</v>
      </c>
      <c r="G8">
        <f t="shared" si="2"/>
        <v>1.0009999999999999</v>
      </c>
    </row>
    <row r="9" spans="1:7" x14ac:dyDescent="0.25">
      <c r="A9">
        <v>2004</v>
      </c>
      <c r="B9">
        <v>1.0089999999999999</v>
      </c>
      <c r="C9" s="1" t="str">
        <f t="shared" si="1"/>
        <v>X2004/X2003</v>
      </c>
      <c r="D9" t="str">
        <f t="shared" si="0"/>
        <v>X2004/X2005</v>
      </c>
      <c r="F9" s="14">
        <f>1/PRODUCT(B10:$B$10)</f>
        <v>0.98716683119447202</v>
      </c>
      <c r="G9">
        <f t="shared" si="2"/>
        <v>1.0089999999999999</v>
      </c>
    </row>
    <row r="10" spans="1:7" x14ac:dyDescent="0.25">
      <c r="A10">
        <v>2005</v>
      </c>
      <c r="B10">
        <v>1.0129999999999999</v>
      </c>
      <c r="C10" s="1" t="str">
        <f t="shared" si="1"/>
        <v>X2005/X2004</v>
      </c>
      <c r="D10" t="str">
        <f t="shared" si="0"/>
        <v>X2005/X2005</v>
      </c>
      <c r="F10" s="14">
        <f>B10/B10</f>
        <v>1</v>
      </c>
      <c r="G10">
        <f>F10/F9</f>
        <v>1.0129999999999999</v>
      </c>
    </row>
    <row r="11" spans="1:7" x14ac:dyDescent="0.25">
      <c r="A11">
        <v>2006</v>
      </c>
      <c r="B11">
        <v>1.0289999999999999</v>
      </c>
      <c r="C11" s="13" t="str">
        <f t="shared" si="1"/>
        <v>X2006/X2005</v>
      </c>
      <c r="D11" t="str">
        <f t="shared" si="0"/>
        <v>X2006/X2005</v>
      </c>
      <c r="F11" s="14">
        <f>B11</f>
        <v>1.0289999999999999</v>
      </c>
      <c r="G11">
        <f t="shared" ref="G11:G21" si="3">F11/F10</f>
        <v>1.0289999999999999</v>
      </c>
    </row>
    <row r="12" spans="1:7" x14ac:dyDescent="0.25">
      <c r="A12">
        <v>2007</v>
      </c>
      <c r="B12">
        <v>1.0249999999999999</v>
      </c>
      <c r="C12" s="13" t="str">
        <f t="shared" si="1"/>
        <v>X2007/X2006</v>
      </c>
      <c r="D12" t="str">
        <f t="shared" si="0"/>
        <v>X2007/X2005</v>
      </c>
      <c r="F12" s="14">
        <f>PRODUCT(B$11:B12)</f>
        <v>1.0547249999999999</v>
      </c>
      <c r="G12">
        <f t="shared" si="3"/>
        <v>1.0249999999999999</v>
      </c>
    </row>
    <row r="13" spans="1:7" x14ac:dyDescent="0.25">
      <c r="A13">
        <v>2008</v>
      </c>
      <c r="B13">
        <v>0.997</v>
      </c>
      <c r="C13" s="13" t="str">
        <f t="shared" si="1"/>
        <v>X2008/X2007</v>
      </c>
      <c r="D13" t="str">
        <f t="shared" si="0"/>
        <v>X2008/X2005</v>
      </c>
      <c r="F13" s="14">
        <f>PRODUCT(B$11:B13)</f>
        <v>1.0515608249999999</v>
      </c>
      <c r="G13">
        <f t="shared" si="3"/>
        <v>0.997</v>
      </c>
    </row>
    <row r="14" spans="1:7" x14ac:dyDescent="0.25">
      <c r="A14">
        <v>2009</v>
      </c>
      <c r="B14">
        <v>1.028</v>
      </c>
      <c r="C14" s="13" t="str">
        <f t="shared" si="1"/>
        <v>X2009/X2008</v>
      </c>
      <c r="D14" t="str">
        <f t="shared" si="0"/>
        <v>X2009/X2005</v>
      </c>
      <c r="F14" s="14">
        <f>PRODUCT(B$11:B14)</f>
        <v>1.0810045281</v>
      </c>
      <c r="G14">
        <f t="shared" si="3"/>
        <v>1.028</v>
      </c>
    </row>
    <row r="15" spans="1:7" x14ac:dyDescent="0.25">
      <c r="A15">
        <v>2010</v>
      </c>
      <c r="B15">
        <v>1.0069999999999999</v>
      </c>
      <c r="C15" s="13" t="str">
        <f t="shared" si="1"/>
        <v>X2010/X2009</v>
      </c>
      <c r="D15" t="str">
        <f t="shared" si="0"/>
        <v>X2010/X2005</v>
      </c>
      <c r="F15" s="14">
        <f>PRODUCT(B$11:B15)</f>
        <v>1.0885715597966998</v>
      </c>
      <c r="G15">
        <f t="shared" si="3"/>
        <v>1.0069999999999999</v>
      </c>
    </row>
    <row r="16" spans="1:7" x14ac:dyDescent="0.25">
      <c r="A16">
        <v>2011</v>
      </c>
      <c r="B16">
        <v>0.996</v>
      </c>
      <c r="C16" s="13" t="str">
        <f t="shared" si="1"/>
        <v>X2011/X2010</v>
      </c>
      <c r="D16" t="str">
        <f t="shared" si="0"/>
        <v>X2011/X2005</v>
      </c>
      <c r="F16" s="14">
        <f>PRODUCT(B$11:B16)</f>
        <v>1.0842172735575131</v>
      </c>
      <c r="G16">
        <f t="shared" si="3"/>
        <v>0.996</v>
      </c>
    </row>
    <row r="17" spans="1:7" ht="15.75" thickBot="1" x14ac:dyDescent="0.3">
      <c r="A17">
        <v>2012</v>
      </c>
      <c r="B17">
        <v>0.99299999999999999</v>
      </c>
      <c r="C17" s="13" t="str">
        <f t="shared" si="1"/>
        <v>X2012/X2011</v>
      </c>
      <c r="D17" t="str">
        <f t="shared" si="0"/>
        <v>X2012/X2005</v>
      </c>
      <c r="F17" s="14">
        <f>PRODUCT(B$11:B17)</f>
        <v>1.0766277526426105</v>
      </c>
      <c r="G17">
        <f t="shared" si="3"/>
        <v>0.99299999999999999</v>
      </c>
    </row>
    <row r="18" spans="1:7" ht="15.75" thickBot="1" x14ac:dyDescent="0.3">
      <c r="A18">
        <v>2013</v>
      </c>
      <c r="B18">
        <v>1.0209999999999999</v>
      </c>
      <c r="C18" s="13" t="str">
        <f t="shared" si="1"/>
        <v>X2013/X2012</v>
      </c>
      <c r="D18" s="16" t="str">
        <f t="shared" si="0"/>
        <v>X2013/X2005</v>
      </c>
      <c r="E18" t="s">
        <v>31</v>
      </c>
      <c r="F18" s="14">
        <f>PRODUCT(B$11:B18)</f>
        <v>1.0992369354481051</v>
      </c>
      <c r="G18">
        <f t="shared" si="3"/>
        <v>1.0209999999999999</v>
      </c>
    </row>
    <row r="19" spans="1:7" x14ac:dyDescent="0.25">
      <c r="A19">
        <v>2014</v>
      </c>
      <c r="B19">
        <v>1.0189999999999999</v>
      </c>
      <c r="C19" t="str">
        <f t="shared" si="1"/>
        <v>X2014/X2013</v>
      </c>
      <c r="D19" t="str">
        <f t="shared" si="0"/>
        <v>X2014/X2005</v>
      </c>
      <c r="F19" s="14">
        <f>PRODUCT(B$11:B19)</f>
        <v>1.120122437221619</v>
      </c>
      <c r="G19">
        <f t="shared" si="3"/>
        <v>1.0189999999999999</v>
      </c>
    </row>
    <row r="20" spans="1:7" x14ac:dyDescent="0.25">
      <c r="A20">
        <v>2015</v>
      </c>
      <c r="B20">
        <v>1.0049999999999999</v>
      </c>
      <c r="C20" t="str">
        <f t="shared" si="1"/>
        <v>X2015/X2014</v>
      </c>
      <c r="D20" t="str">
        <f t="shared" si="0"/>
        <v>X2015/X2005</v>
      </c>
      <c r="F20" s="14">
        <f>PRODUCT(B$11:B20)</f>
        <v>1.125723049407727</v>
      </c>
      <c r="G20">
        <f t="shared" si="3"/>
        <v>1.0049999999999999</v>
      </c>
    </row>
    <row r="21" spans="1:7" x14ac:dyDescent="0.25">
      <c r="A21">
        <v>2016</v>
      </c>
      <c r="B21">
        <v>1.0029999999999999</v>
      </c>
      <c r="C21" t="str">
        <f t="shared" si="1"/>
        <v>X2016/X2015</v>
      </c>
      <c r="D21" t="str">
        <f t="shared" si="0"/>
        <v>X2016/X2005</v>
      </c>
      <c r="F21" s="14">
        <f>PRODUCT(B$11:B21)</f>
        <v>1.1291002185559502</v>
      </c>
      <c r="G21">
        <f t="shared" si="3"/>
        <v>1.0029999999999999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base mobile</vt:lpstr>
      <vt:lpstr>da base mobile a base fissa</vt:lpstr>
      <vt:lpstr>da mobile a fissa (soluzione)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Csiaf-Novoli</dc:creator>
  <cp:lastModifiedBy>Maltagliati</cp:lastModifiedBy>
  <dcterms:created xsi:type="dcterms:W3CDTF">2018-11-12T07:33:46Z</dcterms:created>
  <dcterms:modified xsi:type="dcterms:W3CDTF">2019-11-25T17:41:08Z</dcterms:modified>
</cp:coreProperties>
</file>