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1"/>
  </bookViews>
  <sheets>
    <sheet name="Foglio4" sheetId="1" r:id="rId1"/>
    <sheet name="Foglio1" sheetId="2" r:id="rId2"/>
    <sheet name="Foglio2" sheetId="3" r:id="rId3"/>
    <sheet name="Foglio3" sheetId="4" r:id="rId4"/>
  </sheets>
  <definedNames>
    <definedName name="Eig2" localSheetId="1">'Foglio1'!$I$3</definedName>
    <definedName name="solver_adj" localSheetId="1" hidden="1">'Foglio1'!$A$769:$C$769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'Foglio1'!$D$787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<sst xmlns="http://schemas.openxmlformats.org/spreadsheetml/2006/main" count="276" uniqueCount="248">
  <si>
    <t>Riportiamo su un'unica tabella i dati misurati e quelli calibrati</t>
  </si>
  <si>
    <r>
      <t>Quindi la curva logistica cercata è  y = 560/(1 + 76,0963e</t>
    </r>
    <r>
      <rPr>
        <vertAlign val="superscript"/>
        <sz val="10"/>
        <rFont val="Arial"/>
        <family val="2"/>
      </rPr>
      <t>−0,6143t</t>
    </r>
    <r>
      <rPr>
        <sz val="10"/>
        <rFont val="Arial"/>
        <family val="0"/>
      </rPr>
      <t>). R è vicino ad 1 e quindi il fitting è buono.</t>
    </r>
  </si>
  <si>
    <t>K</t>
  </si>
  <si>
    <t>Alcuni modelli e trasformazioni linearizzanti</t>
  </si>
  <si>
    <t>Modello</t>
  </si>
  <si>
    <t>Equazione</t>
  </si>
  <si>
    <t>Linearizzazione</t>
  </si>
  <si>
    <t>Esponenziale</t>
  </si>
  <si>
    <t>logy=log a +bt</t>
  </si>
  <si>
    <t>Logistico</t>
  </si>
  <si>
    <t>log(K/y − 1) = log a − bt</t>
  </si>
  <si>
    <t>Sigmoide</t>
  </si>
  <si>
    <t>log(K/y − 1) = log a + b log t</t>
  </si>
  <si>
    <r>
      <t>y=ae</t>
    </r>
    <r>
      <rPr>
        <vertAlign val="superscript"/>
        <sz val="10"/>
        <rFont val="Arial"/>
        <family val="2"/>
      </rPr>
      <t>bt</t>
    </r>
  </si>
  <si>
    <r>
      <t>y = K/(1 + ae</t>
    </r>
    <r>
      <rPr>
        <vertAlign val="superscript"/>
        <sz val="10"/>
        <rFont val="Arial"/>
        <family val="2"/>
      </rPr>
      <t>−bt</t>
    </r>
    <r>
      <rPr>
        <sz val="10"/>
        <rFont val="Arial"/>
        <family val="0"/>
      </rPr>
      <t>)</t>
    </r>
  </si>
  <si>
    <r>
      <t>y = K/(1 + at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>)</t>
    </r>
  </si>
  <si>
    <r>
      <t>Esercizio 6</t>
    </r>
    <r>
      <rPr>
        <sz val="10"/>
        <rFont val="Arial"/>
        <family val="0"/>
      </rPr>
      <t>: Analizzare la crescita del saccharomyces cerevisiae come nella tabella</t>
    </r>
  </si>
  <si>
    <r>
      <t>Esercizio 7</t>
    </r>
    <r>
      <rPr>
        <sz val="10"/>
        <rFont val="Arial"/>
        <family val="0"/>
      </rPr>
      <t>: Analizzare la crescita dei girasoli come nella tabella</t>
    </r>
  </si>
  <si>
    <t>In tal modo possiamo ottenere direttamente il  3° grafico modificando i due assi in scala logaritmica</t>
  </si>
  <si>
    <r>
      <t>Osservazione 3</t>
    </r>
    <r>
      <rPr>
        <sz val="10"/>
        <rFont val="Arial"/>
        <family val="2"/>
      </rPr>
      <t>: Se come capita spesso in ambito sperimentale le misure 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delle grandezze sono </t>
    </r>
  </si>
  <si>
    <t>x</t>
  </si>
  <si>
    <t>Il processo di decadimento radioattivo di una sostanza radioattiva.</t>
  </si>
  <si>
    <r>
      <t>K</t>
    </r>
    <r>
      <rPr>
        <vertAlign val="subscript"/>
        <sz val="10"/>
        <rFont val="Arial"/>
        <family val="2"/>
      </rPr>
      <t>0</t>
    </r>
  </si>
  <si>
    <r>
      <t>K(t) = 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(1/2)</t>
    </r>
    <r>
      <rPr>
        <vertAlign val="superscript"/>
        <sz val="10"/>
        <rFont val="Arial"/>
        <family val="2"/>
      </rPr>
      <t>t</t>
    </r>
  </si>
  <si>
    <t>impostare la seguente equazione:</t>
  </si>
  <si>
    <t>Questo si può fare in generale risolvendo delle equazioni esponenziali.</t>
  </si>
  <si>
    <t>in funzione del tempo di dimezzamento:</t>
  </si>
  <si>
    <r>
      <t>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/(2)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/4, da cui segue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= 4, ovvero t=2.</t>
    </r>
  </si>
  <si>
    <t>possiamo utilizzare i logaritmi e le loro proprietà.</t>
  </si>
  <si>
    <r>
      <t>Utilizzando i logaritmi in base due, l'equazione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=100 diventa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)=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100, </t>
    </r>
  </si>
  <si>
    <r>
      <t>ovvero t=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100; utilizzando i logaritmi in base 10 si ha Log2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=Log100, ovvero t Log2 = 2</t>
    </r>
  </si>
  <si>
    <r>
      <t>(Utilizzando la formula del cambiamento di base dei logaritmi si provi che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100 coincide con </t>
    </r>
  </si>
  <si>
    <t>2/Log2).</t>
  </si>
  <si>
    <r>
      <t>(</t>
    </r>
    <r>
      <rPr>
        <b/>
        <sz val="10"/>
        <rFont val="Arial"/>
        <family val="2"/>
      </rPr>
      <t>equazione lineare</t>
    </r>
    <r>
      <rPr>
        <sz val="10"/>
        <rFont val="Arial"/>
        <family val="0"/>
      </rPr>
      <t xml:space="preserve"> nella variabile t) che dà come risultato t= 2/Log2 </t>
    </r>
    <r>
      <rPr>
        <sz val="10"/>
        <rFont val="Arial"/>
        <family val="2"/>
      </rPr>
      <t>≈</t>
    </r>
    <r>
      <rPr>
        <sz val="10"/>
        <rFont val="Arial"/>
        <family val="0"/>
      </rPr>
      <t xml:space="preserve"> 6,643856.</t>
    </r>
  </si>
  <si>
    <t>risolverla più facilmente.</t>
  </si>
  <si>
    <r>
      <t>L'utilizzo dei logaritmi ci ha permesso di "</t>
    </r>
    <r>
      <rPr>
        <b/>
        <sz val="10"/>
        <color indexed="10"/>
        <rFont val="Arial"/>
        <family val="0"/>
      </rPr>
      <t>linearizzare"</t>
    </r>
    <r>
      <rPr>
        <sz val="10"/>
        <color indexed="10"/>
        <rFont val="Arial"/>
        <family val="0"/>
      </rPr>
      <t xml:space="preserve"> l'equazione esponenziale  e quindi di</t>
    </r>
  </si>
  <si>
    <r>
      <t>Questo si può fare anche graficamente utilizzando le così dette "</t>
    </r>
    <r>
      <rPr>
        <b/>
        <sz val="10"/>
        <color indexed="10"/>
        <rFont val="Arial"/>
        <family val="2"/>
      </rPr>
      <t>scale logaritmiche</t>
    </r>
    <r>
      <rPr>
        <sz val="10"/>
        <color indexed="10"/>
        <rFont val="Arial"/>
        <family val="0"/>
      </rPr>
      <t>"</t>
    </r>
  </si>
  <si>
    <t xml:space="preserve">invece delle usuali scale lineari. Scale logaritmiche che possono essere impiegate sia su uno </t>
  </si>
  <si>
    <t>degli assi coordinati o su entrambi.</t>
  </si>
  <si>
    <t>1. In intervalli temporali di uguale lunghezza la sua intensità diminuisce di uguale fattore.</t>
  </si>
  <si>
    <t>2. All'inizio è pari a 1000 (in un'unità di misura di cui adesso non vogliamo discutere).</t>
  </si>
  <si>
    <t>3. Dopo ogni ora il suo valore è dimezzato.</t>
  </si>
  <si>
    <t xml:space="preserve">Consideriamo a una sostanza radioattiva, cioè una sostanza nella quale si trova un certo </t>
  </si>
  <si>
    <t xml:space="preserve">numero di nuclei atomici "disintegrabili". Prima o poi ognuno di questi nuclei si "disintegrerà", </t>
  </si>
  <si>
    <t xml:space="preserve">cioè libererà una particella elementare (emettendo radiazioni) e si trasformerà in un nucleo </t>
  </si>
  <si>
    <t xml:space="preserve">tipo stabile. Poiché i nuclei "disintegrabili" vanno man mano esaurendosi, la radiazione emessa </t>
  </si>
  <si>
    <t xml:space="preserve">diminuirà con il passare del tempo. </t>
  </si>
  <si>
    <t xml:space="preserve"> </t>
  </si>
  <si>
    <t>Supponiamo che la radiazione emessa dalla nostra sostanza sia caratterizzata dalle seguenti</t>
  </si>
  <si>
    <t xml:space="preserve"> tre proprietà:</t>
  </si>
  <si>
    <r>
      <t>Indichiamo con  K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la radiazione emessa dalla sostanza radioattiva al tempo t = 0, assumendo</t>
    </r>
  </si>
  <si>
    <t>come unità di misura dei tempi il tempo di dimezzamento (nel caso specifico 1 ora), la radiazione</t>
  </si>
  <si>
    <r>
      <t>emessa ad un istante generico t sarà data da K(t) = K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(1/2)</t>
    </r>
    <r>
      <rPr>
        <vertAlign val="superscript"/>
        <sz val="10"/>
        <rFont val="Arial"/>
        <family val="0"/>
      </rPr>
      <t>t</t>
    </r>
    <r>
      <rPr>
        <sz val="10"/>
        <rFont val="Arial"/>
        <family val="0"/>
      </rPr>
      <t xml:space="preserve"> .</t>
    </r>
  </si>
  <si>
    <t xml:space="preserve">Se volessimo risolvere analiticamente il problema precedente si dovrebbe </t>
  </si>
  <si>
    <t>Osservando la colonna dei valori, possiamo dedurre il tempo necessario affinchè la radiazione</t>
  </si>
  <si>
    <t>t (ore)</t>
  </si>
  <si>
    <t xml:space="preserve">si riduca ad un quarto del valore iniziale. Basta cercare il valore 250 in colonna "C"  a cui </t>
  </si>
  <si>
    <t>corrisponde  un tempo è di 2 ore in colonna "A".</t>
  </si>
  <si>
    <t>ad un centesimo del valore iniziale, scriveremo:</t>
  </si>
  <si>
    <t xml:space="preserve">Per esempio se vogliamo conoscere dopo quanto tempo la radiazione iniziale si riduce </t>
  </si>
  <si>
    <r>
      <t>Supposto per semplicità 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=1000 possiamo rappresentare detta </t>
    </r>
    <r>
      <rPr>
        <b/>
        <sz val="10"/>
        <rFont val="Arial"/>
        <family val="2"/>
      </rPr>
      <t>funzione esponenziale</t>
    </r>
  </si>
  <si>
    <t>che descrivono  processi di crescita:</t>
  </si>
  <si>
    <t>Batteri e crescita esponenziale.</t>
  </si>
  <si>
    <t>Prima però osserviamo che le funzioni esponenziali hanno un ruolo anche nei modelli matematici</t>
  </si>
  <si>
    <t xml:space="preserve">Consideriamo una colonia di batteri. Assumiamo che la sua crescita (determinata da divisioni di </t>
  </si>
  <si>
    <t>cellule) sia caratterizzata dalle seguenti tre proprietà:</t>
  </si>
  <si>
    <t xml:space="preserve">1.In intervalli temporali di uguale lunghezza il numero di batteri aumenta di uguale fattore. </t>
  </si>
  <si>
    <t xml:space="preserve">2.All'inizio la colonia è composta da 1000 batteri. </t>
  </si>
  <si>
    <t xml:space="preserve">3.Dopo un'ora il numero di batteri è raddoppiato. </t>
  </si>
  <si>
    <t xml:space="preserve">Queste proprietà sono quasi identiche a quelle viste sopra per il decadimento radioattivo. </t>
  </si>
  <si>
    <t>L'unica differenza è che dopo un'ora la grandezza che ci interessa non vale la metà, bensì 2 </t>
  </si>
  <si>
    <t>volte del valore iniziale.</t>
  </si>
  <si>
    <r>
      <t>Se indichiamo con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il numero dei batteri presenti al tempo t = 0 e con B il numero di batteri </t>
    </r>
  </si>
  <si>
    <r>
      <t>presenti al tempo t, la funzione esponenziale che rappresenta la crescita è B(t) =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.</t>
    </r>
  </si>
  <si>
    <r>
      <t>Supposto per semplicità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=1000 possiamo rappresentare detta </t>
    </r>
    <r>
      <rPr>
        <b/>
        <sz val="10"/>
        <rFont val="Arial"/>
        <family val="2"/>
      </rPr>
      <t>funzione esponenziale</t>
    </r>
  </si>
  <si>
    <t>in funzione del tempo:</t>
  </si>
  <si>
    <r>
      <t>B</t>
    </r>
    <r>
      <rPr>
        <vertAlign val="subscript"/>
        <sz val="10"/>
        <rFont val="Arial"/>
        <family val="2"/>
      </rPr>
      <t>0</t>
    </r>
  </si>
  <si>
    <r>
      <t>B(t) =B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2</t>
    </r>
    <r>
      <rPr>
        <vertAlign val="superscript"/>
        <sz val="10"/>
        <rFont val="Arial"/>
        <family val="2"/>
      </rPr>
      <t>t</t>
    </r>
  </si>
  <si>
    <t>Se vogliamo conoscere dopo quanto tempo il numero di batteri è quadruplicato basta impostare la</t>
  </si>
  <si>
    <r>
      <t>seguente equazione esponenziale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=4B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>da cui segue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= 4, ovvero t=2. Come si verifica</t>
    </r>
  </si>
  <si>
    <t>facilmente osservando la colonna dei valori. Viceversa se volessimo risolvere il seguente</t>
  </si>
  <si>
    <t>esponenziale per t =1+1/4=5/4, ovvero 2378 batteri (arrotondando).</t>
  </si>
  <si>
    <t xml:space="preserve">  </t>
  </si>
  <si>
    <t xml:space="preserve">  </t>
  </si>
  <si>
    <t>la sua grandezza ogni ora. Quando conterrà 7000 batteri ?</t>
  </si>
  <si>
    <t>Si determini il tempo di dimezzamento.</t>
  </si>
  <si>
    <r>
      <t>a 20 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. Ogni minuto aumenta del 4%. Si determini la funzione esponenziale che rappresenta il </t>
    </r>
  </si>
  <si>
    <t>processo di crescita.</t>
  </si>
  <si>
    <t>il processo di crescita.</t>
  </si>
  <si>
    <t>sono 17. Il loro numero raddoppia ogni 4 giorni. Si determini la funzione esponenziale che rappresenta</t>
  </si>
  <si>
    <t>Scala Logaritmica</t>
  </si>
  <si>
    <t>Per costruire una scala logaritmica (al momento lavoriamo con i logaritmi decimali) si procede nel</t>
  </si>
  <si>
    <t xml:space="preserve"> modo seguente:</t>
  </si>
  <si>
    <t xml:space="preserve">Su uno degli assi coordinati, per esempio quello delle ascisse, si riporta in primo luogo il numero 1 e </t>
  </si>
  <si>
    <t xml:space="preserve">Per quanto riguarda i valori intermedi tra una potenza del 10 e la successiva ad esempio 2  3  …8  9 </t>
  </si>
  <si>
    <t>li posizioniamo proporzionalmente ai valori dei rispettivi logaritmi decimali:</t>
  </si>
  <si>
    <t>successivamente, nel verso positivo, le potenze di 10 ad esponente naturale, tutte equidistanziate;</t>
  </si>
  <si>
    <t>nel verso negativo, sempre equidistanziate, le potenze di 10 ad esponente intero negativo:</t>
  </si>
  <si>
    <t>Si nota che gli intervalli 10-20 e 10-30 sono equivalenti rispettivamente a quelli 1-2 e 1-3.</t>
  </si>
  <si>
    <t>La scala logaritmica così costruita permette la rappresentazione di sole misure positive, infatti i</t>
  </si>
  <si>
    <t>logaritmi sono definiti solo su numeri positivi. Inoltre dalle proprietà dei logaritmi discendono le</t>
  </si>
  <si>
    <t xml:space="preserve"> proprietà della scala logaritmica:</t>
  </si>
  <si>
    <t>proprietà di dilatare la rappresentazione grafica dei valori positivi "piccoli",</t>
  </si>
  <si>
    <t>proprietà di comprimerere la rappresentazione grafica dei valori positivi "grandi",</t>
  </si>
  <si>
    <t>immagine sono sempre più ravvicinati.</t>
  </si>
  <si>
    <t xml:space="preserve">e man mano che i valori tendono a più infinito anche i logaritmi tendono a più infinito ma i punti </t>
  </si>
  <si>
    <t>Per aiutare il lettore riportiamo il grafico del logaritmo in base 10:</t>
  </si>
  <si>
    <t>y = Logx</t>
  </si>
  <si>
    <t>Al momento abbiamo parlato di scale logaritmiche su un singolo asse, ma si può decidere di usare</t>
  </si>
  <si>
    <t>scale lineari su entrambi gli assi;</t>
  </si>
  <si>
    <t>scala lineare su uno degli assi e scala logaritmica sull'altro;</t>
  </si>
  <si>
    <t>scala logaritmica su entrambi gli assi.</t>
  </si>
  <si>
    <t>LEZIONE  SU CRESCITA E DECADIMENTO ESPONENZIALE  E SCALE LOGARITMICHE</t>
  </si>
  <si>
    <t>Esistono carte quadrettate per tutte e tre le alternative. Nel primo caso si ha la così detta carta</t>
  </si>
  <si>
    <t xml:space="preserve"> millimetrata. Nel secondo caso le carte semilogaritmiche. Nel terzo caso le carte logaritmiche dette </t>
  </si>
  <si>
    <t>anche bilogaritmiche o doppiamente logaritmiche. In questo ultimo caso sugli assi (logaritmici)</t>
  </si>
  <si>
    <t>compaiono ripetutamente i numeri da 2 a 10, lasciando al compilatore il compito di segnare accanto</t>
  </si>
  <si>
    <t xml:space="preserve"> a detti numeri le opportune potenze del 10.</t>
  </si>
  <si>
    <r>
      <t>Vediamo come usare dette carte. Supponiamo di avere una serie di misure sperimentali (x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 con</t>
    </r>
  </si>
  <si>
    <t xml:space="preserve">i=1,….n, di due grandezze che supponiamo essere correlate. Possiamo riportare i punti dei dati </t>
  </si>
  <si>
    <t>scale logaritmiche su entrambi gli assi di un piano cartesiano. In sostanza possiamo avere:</t>
  </si>
  <si>
    <t xml:space="preserve">sperimentali in un sistema cartesiano usando una carta millimetrata e si può verificare se i punti sono </t>
  </si>
  <si>
    <t xml:space="preserve">allineati entro i margini di errore consentiti dal tipo di misure effettuate. Se si, è ragionevole </t>
  </si>
  <si>
    <t xml:space="preserve">congetturare che tra le due grandezze c' è una relazione lineare: y = mx +p. Altrimenti si può </t>
  </si>
  <si>
    <t xml:space="preserve">è lineare in x. Pertanto rappresenteremo i punti usando una carta semilogaritmica (con scala </t>
  </si>
  <si>
    <t xml:space="preserve">ragionevole congetturare che tra le grandezze c'è una relazione di tipo esponenziale. </t>
  </si>
  <si>
    <t>lineare posto Y=Logy e X=Logx e in tal caso useremo una carta doppiamente logaritmica.</t>
  </si>
  <si>
    <r>
      <t>ipotizzare una relazione esponenziale</t>
    </r>
    <r>
      <rPr>
        <b/>
        <sz val="10"/>
        <rFont val="Arial"/>
        <family val="2"/>
      </rPr>
      <t xml:space="preserve"> y = K a</t>
    </r>
    <r>
      <rPr>
        <b/>
        <vertAlign val="superscript"/>
        <sz val="10"/>
        <rFont val="Arial"/>
        <family val="2"/>
      </rPr>
      <t>x</t>
    </r>
    <r>
      <rPr>
        <sz val="10"/>
        <rFont val="Arial"/>
        <family val="0"/>
      </rPr>
      <t xml:space="preserve"> oppure di tipo potenza </t>
    </r>
    <r>
      <rPr>
        <b/>
        <sz val="10"/>
        <rFont val="Arial"/>
        <family val="2"/>
      </rPr>
      <t>y = K x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</si>
  <si>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r>
      <t xml:space="preserve">si ha </t>
    </r>
    <r>
      <rPr>
        <b/>
        <sz val="10"/>
        <rFont val="Arial"/>
        <family val="2"/>
      </rPr>
      <t>Y = LogK+xLoga</t>
    </r>
    <r>
      <rPr>
        <sz val="10"/>
        <rFont val="Arial"/>
        <family val="0"/>
      </rPr>
      <t xml:space="preserve"> . Essendo K ed a delle costanti opportune l'equazione  Y = LogK+xLoga</t>
    </r>
  </si>
  <si>
    <r>
      <t>Nel secondo caso, passando ai logaritmi decimali, si ha</t>
    </r>
    <r>
      <rPr>
        <b/>
        <sz val="10"/>
        <rFont val="Arial"/>
        <family val="2"/>
      </rPr>
      <t xml:space="preserve"> Log y =LogK+nLogx.</t>
    </r>
    <r>
      <rPr>
        <sz val="10"/>
        <rFont val="Arial"/>
        <family val="0"/>
      </rPr>
      <t xml:space="preserve"> Tale equazione diventa </t>
    </r>
  </si>
  <si>
    <r>
      <t>Nel primo caso, passando ai logaritmi decimali, si ha</t>
    </r>
    <r>
      <rPr>
        <b/>
        <sz val="10"/>
        <rFont val="Arial"/>
        <family val="2"/>
      </rPr>
      <t xml:space="preserve"> Log y = LogK+xLoga</t>
    </r>
    <r>
      <rPr>
        <sz val="10"/>
        <rFont val="Arial"/>
        <family val="0"/>
      </rPr>
      <t xml:space="preserve">, da cui ponendo Y = Logy </t>
    </r>
  </si>
  <si>
    <t xml:space="preserve">logaritmica sull'asse delle ordinate). Se detti punti risultano approssimativamente allineati è </t>
  </si>
  <si>
    <t>Supponiamo di aver misurato, a determinati istanti di tempo, la posizione di una massa in caduta</t>
  </si>
  <si>
    <t xml:space="preserve"> libera (mettiamoci in un sistema di riferimento con l'asse degli spostamenti verticale e orientato verso</t>
  </si>
  <si>
    <t xml:space="preserve"> il basso, supposto che il corpo parta da s = 0 con velocità iniziale nulla) e di aver ottenuto la tabella.</t>
  </si>
  <si>
    <t>Spazio (m)</t>
  </si>
  <si>
    <t>Tempo(s)</t>
  </si>
  <si>
    <t>Se rappresentiamo i punti in un piano cartesiano, vediamo che la dipendenza non è lineare.</t>
  </si>
  <si>
    <t xml:space="preserve">Proviamo ad usare una carta semilogaritmica con scala logaritmica sull'asse delle ordinate, </t>
  </si>
  <si>
    <t>il che equivale a modificare la tabella dei dati prendendo i logaritmi in base 10 dei valori nella colonna</t>
  </si>
  <si>
    <t>Log(Spazio)</t>
  </si>
  <si>
    <t>Ancora non è lineare. Usiamo adesso una carta doppiamente logaritmica</t>
  </si>
  <si>
    <t xml:space="preserve"> degli spazi:</t>
  </si>
  <si>
    <t>dei tempi e degli spazi:</t>
  </si>
  <si>
    <t>Log(Tempo)</t>
  </si>
  <si>
    <t xml:space="preserve">Questa volta la corrispondenza è chiaramente lineare e quindi la dipendenza tra le due grandezze è </t>
  </si>
  <si>
    <t>campo gravitazionale, in prossimità della superficie terrestre è data da:</t>
  </si>
  <si>
    <r>
      <t>s= gt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         (spazio funzione potenza del tempo)</t>
    </r>
  </si>
  <si>
    <r>
      <t>Esercizio 1</t>
    </r>
    <r>
      <rPr>
        <sz val="10"/>
        <rFont val="Arial"/>
        <family val="0"/>
      </rPr>
      <t xml:space="preserve">: L'area occupata da una colonia di batteri cresce esponenzialmente ed è inizialmente pari </t>
    </r>
  </si>
  <si>
    <r>
      <t>Esercizio 2</t>
    </r>
    <r>
      <rPr>
        <sz val="10"/>
        <rFont val="Arial"/>
        <family val="0"/>
      </rPr>
      <t>: Le ninfee sulla superficie di uno stagno si riproducono esponenzialmente. All'inizio ce ne</t>
    </r>
  </si>
  <si>
    <r>
      <t>Esercizio 3</t>
    </r>
    <r>
      <rPr>
        <sz val="10"/>
        <rFont val="Arial"/>
        <family val="2"/>
      </rPr>
      <t xml:space="preserve">: Una colonia composta inizialmente da 1000 batteri cresce esponenzialmente e raddoppia </t>
    </r>
  </si>
  <si>
    <r>
      <t>Esercizio 4</t>
    </r>
    <r>
      <rPr>
        <sz val="10"/>
        <rFont val="Arial"/>
        <family val="0"/>
      </rPr>
      <t xml:space="preserve">: L'intensità di una sostanza radioattiva dopo 5 anni scende a 1/3 del valore iniziale. </t>
    </r>
  </si>
  <si>
    <t>y</t>
  </si>
  <si>
    <t>riportate in tabella:</t>
  </si>
  <si>
    <t xml:space="preserve">Verificate che i punti sono praticamente allineati e determinate la pendenza della retta. </t>
  </si>
  <si>
    <t>un numero imprecisato di logaritmi decimali e compilare una nuova tabella di dati. L'idea di fondo è</t>
  </si>
  <si>
    <t xml:space="preserve">ordinata (x,y) - su di essa sia esattamente equivalente ad inserire la coppia (log(x), log(y)) in un </t>
  </si>
  <si>
    <t>normale grafico con scale lineari in entrambi gli assi.</t>
  </si>
  <si>
    <t>quella di  scaricare la trasformazione di coordinate sulle scale dei due assi anziché sui dati.</t>
  </si>
  <si>
    <r>
      <t>Osservazione 1</t>
    </r>
    <r>
      <rPr>
        <sz val="10"/>
        <rFont val="Arial"/>
        <family val="0"/>
      </rPr>
      <t>:La carta bilogaritmica costituisce un brillante espediente per evitare di calcolare</t>
    </r>
  </si>
  <si>
    <r>
      <t>Osservazione 2</t>
    </r>
    <r>
      <rPr>
        <sz val="10"/>
        <rFont val="Arial"/>
        <family val="0"/>
      </rPr>
      <t>: Un cambiamento di unità di misura nei dati si traduce, in carta bilogaritmica, in una</t>
    </r>
  </si>
  <si>
    <t xml:space="preserve">traslazione dei punti sperimentali. Nel caso dell'esempio una conversione da metri a decimetri </t>
  </si>
  <si>
    <t>causerebbe uno spostamento del grafico lungo l'asse delle ordinate di una decade verso l'alto.</t>
  </si>
  <si>
    <r>
      <t xml:space="preserve">state determinate tutte a meno di uno stesso errore relativo </t>
    </r>
    <r>
      <rPr>
        <sz val="10"/>
        <rFont val="Arial"/>
        <family val="2"/>
      </rPr>
      <t>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(per esempio del 5%), allora gli </t>
    </r>
  </si>
  <si>
    <r>
      <t>intervalli 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 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), in cui cadono le misure vere delle grandezze, hanno tutti la medesima </t>
    </r>
  </si>
  <si>
    <t>ampiezza se si usa la scala logaritmica.</t>
  </si>
  <si>
    <r>
      <t>Infatti Log(m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+Δm</t>
    </r>
    <r>
      <rPr>
        <vertAlign val="subscript"/>
        <sz val="10"/>
        <rFont val="Arial"/>
        <family val="2"/>
      </rPr>
      <t>i)</t>
    </r>
    <r>
      <rPr>
        <sz val="10"/>
        <rFont val="Arial"/>
        <family val="0"/>
      </rPr>
      <t>-Log(m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)=Log((m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)/(m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))=Log((m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+5%m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)/(m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-5%m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))=Log(105/95)</t>
    </r>
  </si>
  <si>
    <t xml:space="preserve">per cui </t>
  </si>
  <si>
    <t>Si può calcolare la pendenza della retta m=2,000 e il termine noto p =0,691 (valori approssimati),</t>
  </si>
  <si>
    <t>Log s = 2 Log t +0,691</t>
  </si>
  <si>
    <t>ovvero</t>
  </si>
  <si>
    <r>
      <t>s = 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10</t>
    </r>
    <r>
      <rPr>
        <vertAlign val="superscript"/>
        <sz val="10"/>
        <rFont val="Arial"/>
        <family val="2"/>
      </rPr>
      <t>0,691</t>
    </r>
  </si>
  <si>
    <t xml:space="preserve">da cui </t>
  </si>
  <si>
    <r>
      <t>s = 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4,9=t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g/2</t>
    </r>
  </si>
  <si>
    <t xml:space="preserve">Una volta disegnato il grafico, posizionandosi su un punto del grafico con il tasto destro del mouse </t>
  </si>
  <si>
    <t>è l'adattamento della funzione scelta ai dati.</t>
  </si>
  <si>
    <t>visualizzare l'equazione su grafico ed il valore di R al quadrato. Più il valore di R è vicino ad 1, migliore</t>
  </si>
  <si>
    <t>1.fare clic sull'asse dei valori che si vuole modificare</t>
  </si>
  <si>
    <t xml:space="preserve">I grafici a dispersione (XY) mostrano valori sugli assi x e y, mentre i grafici a linee mostrano valori </t>
  </si>
  <si>
    <t xml:space="preserve">solo sull'asse y. Utilizzare un grafico a dispersione se si desidera modificare la scala dell'asse x </t>
  </si>
  <si>
    <t>oppure per impostare una scala logaritmica.</t>
  </si>
  <si>
    <t>2.Scegliere Asse selezionato dal menu Formato</t>
  </si>
  <si>
    <r>
      <t xml:space="preserve">Il comando </t>
    </r>
    <r>
      <rPr>
        <b/>
        <sz val="10"/>
        <rFont val="Arial"/>
        <family val="2"/>
      </rPr>
      <t>Asse selezionato</t>
    </r>
    <r>
      <rPr>
        <sz val="10"/>
        <rFont val="Arial"/>
        <family val="2"/>
      </rPr>
      <t xml:space="preserve"> è disponibile solo se un asse del grafico è selezionato.</t>
    </r>
  </si>
  <si>
    <r>
      <t xml:space="preserve">3.Selezionare la casella di controllo </t>
    </r>
    <r>
      <rPr>
        <b/>
        <sz val="10"/>
        <color indexed="10"/>
        <rFont val="Arial"/>
        <family val="2"/>
      </rPr>
      <t>Scala logaritmica</t>
    </r>
    <r>
      <rPr>
        <sz val="10"/>
        <color indexed="10"/>
        <rFont val="Arial"/>
        <family val="2"/>
      </rPr>
      <t xml:space="preserve"> per modificare l'asse dei valori in logaritmico.</t>
    </r>
  </si>
  <si>
    <r>
      <t>Una volta disegnato il grafico, è possibile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modificare la scala di un asse</t>
    </r>
    <r>
      <rPr>
        <sz val="10"/>
        <rFont val="Arial"/>
        <family val="0"/>
      </rPr>
      <t xml:space="preserve"> dei valori nel modo seguente:</t>
    </r>
  </si>
  <si>
    <r>
      <t>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/(2)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/100, da cui segue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=100. </t>
    </r>
    <r>
      <rPr>
        <b/>
        <sz val="10"/>
        <rFont val="Arial"/>
        <family val="2"/>
      </rPr>
      <t>Per risolvere questa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equazione esponenziale</t>
    </r>
  </si>
  <si>
    <t>problema: quale è il numero di batteri dopo un'ora e un quarto?  Bastrerebbe calcolare la funzione</t>
  </si>
  <si>
    <t>Negli esercizi seguenti vediamo altri esempi di crescita esponenziale e di decadimento esponenziale</t>
  </si>
  <si>
    <t xml:space="preserve">infatti man mano che i valori tendono a zero, i logaritmi (in base maggiore di 1) tendono a meno infinito </t>
  </si>
  <si>
    <t>di tipo potenza.(Infatti la legge spazio-tempo per un corpo che cada liberamente, sotto l'azione del</t>
  </si>
  <si>
    <t>ove g è l'accelerazione di gravità.)</t>
  </si>
  <si>
    <t>logaritmi decimali dei dati in tabella.</t>
  </si>
  <si>
    <t xml:space="preserve">La carta bilogaritmica è costruita in modo che inserire un punto - inteso come una coppia </t>
  </si>
  <si>
    <t>Infatti 4,91m=49,1dm e Log49,1=Log4,91+Log10.</t>
  </si>
  <si>
    <r>
      <t>Esercizio 5</t>
    </r>
    <r>
      <rPr>
        <sz val="10"/>
        <rFont val="Arial"/>
        <family val="0"/>
      </rPr>
      <t>: In un sistema di coordinate bilogaritmiche disegnare i punti le cui coordinate x e y sono</t>
    </r>
  </si>
  <si>
    <t>Risalire inoltre all'espressione algebrica della funzione che esprime il legame tra le variabili x ed y:</t>
  </si>
  <si>
    <t>Vediamo adesso come sia possibile con excel modificare la scala di un asse.</t>
  </si>
  <si>
    <t xml:space="preserve"> Ritorniamo all'esempio ora esaminato:</t>
  </si>
  <si>
    <t xml:space="preserve">Nell'esempio precedente, non potendo disporre di una carta bilogaritmica, abbiamo calcolato i </t>
  </si>
  <si>
    <t>Per far questo, consideriamo ad esempio  i dati per la quantità di piante della specie phlox</t>
  </si>
  <si>
    <t>drummondii in una località del Texas (dati raccolti da Leverich e Levine nel 1979)</t>
  </si>
  <si>
    <t>N. piante</t>
  </si>
  <si>
    <t xml:space="preserve"> t (mesi)</t>
  </si>
  <si>
    <r>
      <t xml:space="preserve">Con Excel si può evitare l'uso di carte logaritmiche o bilogaritmiche per </t>
    </r>
    <r>
      <rPr>
        <b/>
        <sz val="10"/>
        <rFont val="Arial"/>
        <family val="2"/>
      </rPr>
      <t>decidere quale modello</t>
    </r>
    <r>
      <rPr>
        <sz val="10"/>
        <rFont val="Arial"/>
        <family val="0"/>
      </rPr>
      <t xml:space="preserve"> </t>
    </r>
  </si>
  <si>
    <r>
      <t>matematico sia il più adatto a descrivere il legame tra le due grandezze in esame</t>
    </r>
    <r>
      <rPr>
        <sz val="10"/>
        <rFont val="Arial"/>
        <family val="0"/>
      </rPr>
      <t>.</t>
    </r>
  </si>
  <si>
    <t>Si vuole:</t>
  </si>
  <si>
    <t>a) decidere quale modello matematico sia il più adatto a descrivere l’andamento della popolazione</t>
  </si>
  <si>
    <t xml:space="preserve">b) stimare nel modo più preciso i parametri del modello, questa stima dei parametri viene detta </t>
  </si>
  <si>
    <t>calibrazione di dati o "fitting".</t>
  </si>
  <si>
    <t xml:space="preserve">Dal grafico si vede come la distribuzione sembri approssimativamente rispettare il modello </t>
  </si>
  <si>
    <r>
      <t>si attiva una finestra. Scegliere "</t>
    </r>
    <r>
      <rPr>
        <b/>
        <sz val="10"/>
        <color indexed="10"/>
        <rFont val="Arial"/>
        <family val="2"/>
      </rPr>
      <t>Aggiungi linea di tendenza</t>
    </r>
    <r>
      <rPr>
        <sz val="10"/>
        <rFont val="Arial"/>
        <family val="0"/>
      </rPr>
      <t xml:space="preserve">". A questo punto è possibile scegliere il </t>
    </r>
  </si>
  <si>
    <r>
      <t>tipo</t>
    </r>
    <r>
      <rPr>
        <sz val="10"/>
        <rFont val="Arial"/>
        <family val="0"/>
      </rPr>
      <t>: lineare, logaritmica, polinomiale, potenza, esponenziale e tra le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opzioni</t>
    </r>
    <r>
      <rPr>
        <sz val="10"/>
        <rFont val="Arial"/>
        <family val="0"/>
      </rPr>
      <t xml:space="preserve"> c'è la possibilità di</t>
    </r>
  </si>
  <si>
    <t>Nel nostro caso scegliamo il tipo "esponenziale" e si ottiene</t>
  </si>
  <si>
    <r>
      <t>Possiamo concludere che nel nostro caso il modello malthusiano non è ottimale (R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non è molto</t>
    </r>
  </si>
  <si>
    <t xml:space="preserve">vicino a 1), c'è una certa discrepanza, come del resto è prevedibile dato che il coefficiente di </t>
  </si>
  <si>
    <t>correlazione non è molto vicino ad 1.</t>
  </si>
  <si>
    <t>giorni</t>
  </si>
  <si>
    <t>popolazione</t>
  </si>
  <si>
    <t>tale equazione diventa lineare con la trasformazione linearizzante log(K/y − 1) = log a − bt .</t>
  </si>
  <si>
    <t>Ripetiamo  la procedura fatta per una popolazione di "parameci aurelia"</t>
  </si>
  <si>
    <r>
      <t>malthusiano</t>
    </r>
    <r>
      <rPr>
        <sz val="10"/>
        <rFont val="Arial"/>
        <family val="0"/>
      </rPr>
      <t xml:space="preserve"> y = ae</t>
    </r>
    <r>
      <rPr>
        <vertAlign val="superscript"/>
        <sz val="10"/>
        <rFont val="Arial"/>
        <family val="2"/>
      </rPr>
      <t>bt</t>
    </r>
    <r>
      <rPr>
        <sz val="10"/>
        <rFont val="Arial"/>
        <family val="0"/>
      </rPr>
      <t>, cioè descrescita di tipo esponenziale.</t>
    </r>
  </si>
  <si>
    <r>
      <t xml:space="preserve">Dal grafico si vede come la distribuzione sembri rispettare il </t>
    </r>
    <r>
      <rPr>
        <b/>
        <sz val="10"/>
        <rFont val="Arial"/>
        <family val="2"/>
      </rPr>
      <t>modello logistico</t>
    </r>
    <r>
      <rPr>
        <sz val="10"/>
        <rFont val="Arial"/>
        <family val="0"/>
      </rPr>
      <t>: y = K/(1 + ae</t>
    </r>
    <r>
      <rPr>
        <vertAlign val="superscript"/>
        <sz val="10"/>
        <rFont val="Arial"/>
        <family val="2"/>
      </rPr>
      <t>−bt</t>
    </r>
    <r>
      <rPr>
        <sz val="10"/>
        <rFont val="Arial"/>
        <family val="0"/>
      </rPr>
      <t>),</t>
    </r>
  </si>
  <si>
    <t xml:space="preserve">Purtroppo non conosciamo K. Dai dati supponiamo che la popolazione limite (di equilibrio) sia </t>
  </si>
  <si>
    <t xml:space="preserve">K = 560 (K è l'asintoto orizzontale della funzione logistica). </t>
  </si>
  <si>
    <t xml:space="preserve">Con questo valore di K  possiamo calcolare log(K/y −1) e quindi determinare a e b mediante </t>
  </si>
  <si>
    <t>regressione lineare.</t>
  </si>
  <si>
    <t>log(K/y −1)</t>
  </si>
  <si>
    <t>Dal grafico con l'aggiunta della linea di tendenza lineare risulta log a = 4,332 e b=0,6143.</t>
  </si>
  <si>
    <t>dati calibrati</t>
  </si>
  <si>
    <t>Calibrazione per un modello di crescita logistica</t>
  </si>
  <si>
    <t>Calibrazione di modelli matematici</t>
  </si>
  <si>
    <r>
      <t>Tabella:</t>
    </r>
    <r>
      <rPr>
        <sz val="10"/>
        <rFont val="Arial"/>
        <family val="0"/>
      </rPr>
      <t xml:space="preserve"> </t>
    </r>
    <r>
      <rPr>
        <sz val="7.5"/>
        <rFont val="Arial"/>
        <family val="0"/>
      </rPr>
      <t>Misure di tensione durante la scarica di un condensatore.</t>
    </r>
  </si>
  <si>
    <t>(ms)</t>
  </si>
  <si>
    <t>(mV)</t>
  </si>
  <si>
    <t>Si consideri la seguente tabella delle misure di tensione durante la scarica di un condensatore</t>
  </si>
  <si>
    <t>Nella seguente figura riportiamo le misure di scarica del condensatore su carta lineare</t>
  </si>
  <si>
    <t>Nella seguente figura sono riportate le misure di scarica del condensatore  su carta semilogaritmica</t>
  </si>
  <si>
    <t>Esempio 1.</t>
  </si>
  <si>
    <t>Esempio 2.</t>
  </si>
  <si>
    <t>Vediamo come possiamo ottimizzare la scelta dei parametri K , a e b usando il ‘‘Risolutore’’ di Excel.</t>
  </si>
  <si>
    <t>I parametri si ottimizzano minimizzando la somma degli scarti quadratici medi:</t>
  </si>
  <si>
    <t>a</t>
  </si>
  <si>
    <t>b</t>
  </si>
  <si>
    <t>y = K/(1 + aexp(−bt)).</t>
  </si>
  <si>
    <t>Errore quadratico</t>
  </si>
  <si>
    <t>Somma degli scarti quadratici</t>
  </si>
  <si>
    <t xml:space="preserve">Si applica il Risolutore alla cella che rappresenta la somma degli scarti cercando il minimo </t>
  </si>
  <si>
    <t>variando le celle dei parametri.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</si>
</sst>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00"/>
    <numFmt numFmtId="175" formatCode="0.000000000"/>
    <numFmt numFmtId="176" formatCode="0.0000000000"/>
  </numFmts>
  <fonts count="30">
    <font>
      <sz val="10"/>
      <name val="Arial"/>
      <family val="0"/>
    </font>
    <font>
      <sz val="10"/>
      <color indexed="10"/>
      <name val="Arial"/>
      <family val="0"/>
    </font>
    <font>
      <sz val="10.75"/>
      <name val="Arial"/>
      <family val="0"/>
    </font>
    <font>
      <sz val="11.75"/>
      <name val="Arial"/>
      <family val="0"/>
    </font>
    <font>
      <vertAlign val="subscript"/>
      <sz val="10"/>
      <name val="Arial"/>
      <family val="2"/>
    </font>
    <font>
      <sz val="10"/>
      <color indexed="12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0"/>
    </font>
    <font>
      <sz val="8.75"/>
      <name val="Arial"/>
      <family val="0"/>
    </font>
    <font>
      <sz val="8"/>
      <name val="Arial"/>
      <family val="0"/>
    </font>
    <font>
      <sz val="6.25"/>
      <color indexed="23"/>
      <name val="Segoe UI"/>
      <family val="2"/>
    </font>
    <font>
      <sz val="22"/>
      <color indexed="63"/>
      <name val="Segoe UI"/>
      <family val="2"/>
    </font>
    <font>
      <sz val="6.25"/>
      <color indexed="48"/>
      <name val="Segoe UI"/>
      <family val="2"/>
    </font>
    <font>
      <sz val="9.2"/>
      <color indexed="63"/>
      <name val="Segoe UI"/>
      <family val="2"/>
    </font>
    <font>
      <vertAlign val="superscript"/>
      <sz val="8.75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2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wrapText="1"/>
    </xf>
    <xf numFmtId="0" fontId="0" fillId="0" borderId="0" xfId="0" applyNumberFormat="1" applyAlignment="1">
      <alignment/>
    </xf>
    <xf numFmtId="0" fontId="9" fillId="0" borderId="0" xfId="15" applyFont="1" applyAlignment="1">
      <alignment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2" fillId="0" borderId="0" xfId="0" applyFont="1" applyAlignment="1">
      <alignment horizontal="left" indent="1"/>
    </xf>
    <xf numFmtId="0" fontId="9" fillId="0" borderId="0" xfId="15" applyAlignment="1">
      <alignment horizontal="left" indent="1"/>
    </xf>
    <xf numFmtId="0" fontId="9" fillId="0" borderId="0" xfId="15" applyAlignment="1">
      <alignment horizontal="right"/>
    </xf>
    <xf numFmtId="0" fontId="9" fillId="0" borderId="0" xfId="15" applyAlignment="1">
      <alignment horizontal="right" indent="1"/>
    </xf>
    <xf numFmtId="0" fontId="0" fillId="0" borderId="0" xfId="0" applyAlignment="1">
      <alignment horizontal="left" indent="2"/>
    </xf>
    <xf numFmtId="0" fontId="21" fillId="0" borderId="0" xfId="0" applyFont="1" applyAlignment="1">
      <alignment horizontal="left" indent="2"/>
    </xf>
    <xf numFmtId="0" fontId="9" fillId="0" borderId="0" xfId="15" applyAlignment="1">
      <alignment horizontal="left" indent="2"/>
    </xf>
    <xf numFmtId="0" fontId="23" fillId="0" borderId="0" xfId="0" applyFont="1" applyAlignment="1">
      <alignment horizontal="left" indent="3"/>
    </xf>
    <xf numFmtId="0" fontId="9" fillId="0" borderId="0" xfId="15" applyAlignment="1">
      <alignment horizontal="left" indent="3"/>
    </xf>
    <xf numFmtId="0" fontId="21" fillId="0" borderId="0" xfId="0" applyFont="1" applyAlignment="1">
      <alignment horizontal="left" indent="1"/>
    </xf>
    <xf numFmtId="0" fontId="24" fillId="0" borderId="0" xfId="0" applyFont="1" applyAlignment="1">
      <alignment horizontal="left" indent="3"/>
    </xf>
    <xf numFmtId="0" fontId="24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167" fontId="7" fillId="0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8" fontId="0" fillId="0" borderId="0" xfId="0" applyNumberFormat="1" applyFill="1" applyAlignment="1">
      <alignment horizontal="center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Continuous"/>
    </xf>
    <xf numFmtId="1" fontId="0" fillId="0" borderId="0" xfId="0" applyNumberFormat="1" applyFill="1" applyAlignment="1">
      <alignment horizontal="left"/>
    </xf>
    <xf numFmtId="0" fontId="17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 wrapText="1"/>
    </xf>
    <xf numFmtId="20" fontId="0" fillId="3" borderId="4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88175"/>
          <c:h val="1"/>
        </c:manualLayout>
      </c:layout>
      <c:scatterChart>
        <c:scatterStyle val="smooth"/>
        <c:varyColors val="0"/>
        <c:ser>
          <c:idx val="0"/>
          <c:order val="0"/>
          <c:tx>
            <c:v>K(t)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Foglio1!$A$20:$A$40</c:f>
              <c:numCache/>
            </c:numRef>
          </c:xVal>
          <c:yVal>
            <c:numRef>
              <c:f>Foglio1!$C$20:$C$40</c:f>
              <c:numCache/>
            </c:numRef>
          </c:yVal>
          <c:smooth val="1"/>
        </c:ser>
        <c:axId val="50621878"/>
        <c:axId val="52943719"/>
      </c:scatterChart>
      <c:valAx>
        <c:axId val="5062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43719"/>
        <c:crosses val="autoZero"/>
        <c:crossBetween val="midCat"/>
        <c:dispUnits/>
      </c:valAx>
      <c:valAx>
        <c:axId val="5294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2187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2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70575"/>
          <c:h val="0.92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Foglio1!$A$548:$A$556</c:f>
              <c:numCache/>
            </c:numRef>
          </c:xVal>
          <c:yVal>
            <c:numRef>
              <c:f>Foglio1!$B$548:$B$556</c:f>
              <c:numCache/>
            </c:numRef>
          </c:yVal>
          <c:smooth val="1"/>
        </c:ser>
        <c:axId val="50368112"/>
        <c:axId val="50659825"/>
      </c:scatterChart>
      <c:valAx>
        <c:axId val="5036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9825"/>
        <c:crosses val="autoZero"/>
        <c:crossBetween val="midCat"/>
        <c:dispUnits/>
      </c:valAx>
      <c:valAx>
        <c:axId val="50659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6811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Foglio1!$A$618:$A$631</c:f>
              <c:numCache/>
            </c:numRef>
          </c:xVal>
          <c:yVal>
            <c:numRef>
              <c:f>Foglio1!$B$618:$B$631</c:f>
              <c:numCache/>
            </c:numRef>
          </c:yVal>
          <c:smooth val="1"/>
        </c:ser>
        <c:axId val="53285242"/>
        <c:axId val="9805131"/>
      </c:scatterChart>
      <c:valAx>
        <c:axId val="5328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05131"/>
        <c:crosses val="autoZero"/>
        <c:crossBetween val="midCat"/>
        <c:dispUnits/>
      </c:valAx>
      <c:valAx>
        <c:axId val="980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85242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Foglio1!$A$662:$A$675</c:f>
              <c:numCache/>
            </c:numRef>
          </c:xVal>
          <c:yVal>
            <c:numRef>
              <c:f>Foglio1!$C$662:$C$675</c:f>
              <c:numCache/>
            </c:numRef>
          </c:yVal>
          <c:smooth val="1"/>
        </c:ser>
        <c:axId val="21137316"/>
        <c:axId val="56018117"/>
      </c:scatterChart>
      <c:valAx>
        <c:axId val="2113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8117"/>
        <c:crosses val="autoZero"/>
        <c:crossBetween val="midCat"/>
        <c:dispUnits/>
      </c:valAx>
      <c:valAx>
        <c:axId val="56018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3731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Foglio1!$B$704</c:f>
              <c:strCache>
                <c:ptCount val="1"/>
                <c:pt idx="0">
                  <c:v>popolazione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Foglio1!$A$705:$A$718</c:f>
              <c:numCache/>
            </c:numRef>
          </c:xVal>
          <c:yVal>
            <c:numRef>
              <c:f>Foglio1!$B$705:$B$718</c:f>
              <c:numCache/>
            </c:numRef>
          </c:yVal>
          <c:smooth val="0"/>
        </c:ser>
        <c:ser>
          <c:idx val="1"/>
          <c:order val="1"/>
          <c:tx>
            <c:strRef>
              <c:f>Foglio1!$C$704</c:f>
              <c:strCache>
                <c:ptCount val="1"/>
                <c:pt idx="0">
                  <c:v>dati calibrati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Foglio1!$A$705:$A$718</c:f>
              <c:numCache/>
            </c:numRef>
          </c:xVal>
          <c:yVal>
            <c:numRef>
              <c:f>Foglio1!$C$705:$C$718</c:f>
              <c:numCache/>
            </c:numRef>
          </c:yVal>
          <c:smooth val="0"/>
        </c:ser>
        <c:axId val="34401006"/>
        <c:axId val="41173599"/>
      </c:scatterChart>
      <c:valAx>
        <c:axId val="3440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73599"/>
        <c:crosses val="autoZero"/>
        <c:crossBetween val="midCat"/>
        <c:dispUnits/>
      </c:valAx>
      <c:valAx>
        <c:axId val="41173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01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975"/>
          <c:w val="0.7925"/>
          <c:h val="0.803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Foglio1!$C$97</c:f>
              <c:strCache>
                <c:ptCount val="1"/>
                <c:pt idx="0">
                  <c:v>B(t) =B02t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Foglio1!$A$98:$A$118</c:f>
              <c:numCache/>
            </c:numRef>
          </c:xVal>
          <c:yVal>
            <c:numRef>
              <c:f>Foglio1!$C$98:$C$118</c:f>
              <c:numCache/>
            </c:numRef>
          </c:yVal>
          <c:smooth val="1"/>
        </c:ser>
        <c:axId val="6731424"/>
        <c:axId val="60582817"/>
      </c:scatterChart>
      <c:valAx>
        <c:axId val="673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82817"/>
        <c:crosses val="autoZero"/>
        <c:crossBetween val="midCat"/>
        <c:dispUnits/>
      </c:valAx>
      <c:valAx>
        <c:axId val="60582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31424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755"/>
          <c:y val="0.0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Foglio1!$B$189</c:f>
              <c:strCache>
                <c:ptCount val="1"/>
                <c:pt idx="0">
                  <c:v>y = Logx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Foglio1!$A$190:$A$225</c:f>
              <c:numCache/>
            </c:numRef>
          </c:xVal>
          <c:yVal>
            <c:numRef>
              <c:f>Foglio1!$B$190:$B$225</c:f>
              <c:numCache/>
            </c:numRef>
          </c:yVal>
          <c:smooth val="1"/>
        </c:ser>
        <c:axId val="8374442"/>
        <c:axId val="8261115"/>
      </c:scatterChart>
      <c:valAx>
        <c:axId val="83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61115"/>
        <c:crosses val="autoZero"/>
        <c:crossBetween val="midCat"/>
        <c:dispUnits/>
      </c:valAx>
      <c:valAx>
        <c:axId val="826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7444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1°Grafico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Foglio1!$B$360</c:f>
              <c:strCache>
                <c:ptCount val="1"/>
                <c:pt idx="0">
                  <c:v>Spazio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Foglio1!$A$361:$A$365</c:f>
              <c:numCache/>
            </c:numRef>
          </c:xVal>
          <c:yVal>
            <c:numRef>
              <c:f>Foglio1!$B$361:$B$365</c:f>
              <c:numCache/>
            </c:numRef>
          </c:yVal>
          <c:smooth val="1"/>
        </c:ser>
        <c:axId val="7241172"/>
        <c:axId val="65170549"/>
      </c:scatterChart>
      <c:valAx>
        <c:axId val="7241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70549"/>
        <c:crosses val="autoZero"/>
        <c:crossBetween val="midCat"/>
        <c:dispUnits/>
      </c:valAx>
      <c:valAx>
        <c:axId val="65170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4117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Foglio1!$A$389:$A$393</c:f>
              <c:numCache/>
            </c:numRef>
          </c:xVal>
          <c:yVal>
            <c:numRef>
              <c:f>Foglio1!$C$389:$C$393</c:f>
              <c:numCache/>
            </c:numRef>
          </c:yVal>
          <c:smooth val="1"/>
        </c:ser>
        <c:axId val="49664030"/>
        <c:axId val="44323087"/>
      </c:scatterChart>
      <c:valAx>
        <c:axId val="49664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23087"/>
        <c:crosses val="autoZero"/>
        <c:crossBetween val="midCat"/>
        <c:dispUnits/>
      </c:valAx>
      <c:valAx>
        <c:axId val="44323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6403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Foglio1!$D$416:$D$420</c:f>
              <c:numCache/>
            </c:numRef>
          </c:xVal>
          <c:yVal>
            <c:numRef>
              <c:f>Foglio1!$C$416:$C$420</c:f>
              <c:numCache/>
            </c:numRef>
          </c:yVal>
          <c:smooth val="1"/>
        </c:ser>
        <c:axId val="63363464"/>
        <c:axId val="33400265"/>
      </c:scatterChart>
      <c:valAx>
        <c:axId val="6336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0265"/>
        <c:crosses val="autoZero"/>
        <c:crossBetween val="midCat"/>
        <c:dispUnits/>
      </c:valAx>
      <c:valAx>
        <c:axId val="33400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36346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706"/>
          <c:h val="0.92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Foglio1!$A$548:$A$556</c:f>
              <c:numCache/>
            </c:numRef>
          </c:xVal>
          <c:yVal>
            <c:numRef>
              <c:f>Foglio1!$B$548:$B$556</c:f>
              <c:numCache/>
            </c:numRef>
          </c:yVal>
          <c:smooth val="1"/>
        </c:ser>
        <c:axId val="32166930"/>
        <c:axId val="21066915"/>
      </c:scatterChart>
      <c:valAx>
        <c:axId val="3216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66915"/>
        <c:crosses val="autoZero"/>
        <c:crossBetween val="midCat"/>
        <c:dispUnits/>
      </c:valAx>
      <c:valAx>
        <c:axId val="21066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6693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Foglio1!$A$484:$A$488</c:f>
              <c:numCache/>
            </c:numRef>
          </c:xVal>
          <c:yVal>
            <c:numRef>
              <c:f>Foglio1!$B$484:$B$488</c:f>
              <c:numCache/>
            </c:numRef>
          </c:yVal>
          <c:smooth val="1"/>
        </c:ser>
        <c:axId val="55384508"/>
        <c:axId val="28698525"/>
      </c:scatterChart>
      <c:valAx>
        <c:axId val="5538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98525"/>
        <c:crosses val="autoZero"/>
        <c:crossBetween val="midCat"/>
        <c:dispUnits/>
      </c:valAx>
      <c:valAx>
        <c:axId val="28698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8450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Foglio1!$A$484:$A$488</c:f>
              <c:numCache/>
            </c:numRef>
          </c:xVal>
          <c:yVal>
            <c:numRef>
              <c:f>Foglio1!$B$484:$B$488</c:f>
              <c:numCache/>
            </c:numRef>
          </c:yVal>
          <c:smooth val="1"/>
        </c:ser>
        <c:axId val="56960134"/>
        <c:axId val="42879159"/>
      </c:scatterChart>
      <c:valAx>
        <c:axId val="5696013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79159"/>
        <c:crosses val="autoZero"/>
        <c:crossBetween val="midCat"/>
        <c:dispUnits/>
      </c:valAx>
      <c:valAx>
        <c:axId val="4287915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60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it.wikipedia.org/wiki/File:Scala_logaritmica_con_potenze_di_10.jpg" TargetMode="External" /><Relationship Id="rId5" Type="http://schemas.openxmlformats.org/officeDocument/2006/relationships/hyperlink" Target="http://it.wikipedia.org/wiki/File:Scala_logaritmica_con_potenze_di_10.jpg" TargetMode="External" /><Relationship Id="rId6" Type="http://schemas.openxmlformats.org/officeDocument/2006/relationships/image" Target="../media/image2.jpeg" /><Relationship Id="rId7" Type="http://schemas.openxmlformats.org/officeDocument/2006/relationships/hyperlink" Target="http://it.wikipedia.org/wiki/File:Scala_logaritmica_con_interi.jpg" TargetMode="External" /><Relationship Id="rId8" Type="http://schemas.openxmlformats.org/officeDocument/2006/relationships/hyperlink" Target="http://it.wikipedia.org/wiki/File:Scala_logaritmica_con_interi.jpg" TargetMode="External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Relationship Id="rId12" Type="http://schemas.openxmlformats.org/officeDocument/2006/relationships/chart" Target="/xl/charts/chart6.xml" /><Relationship Id="rId13" Type="http://schemas.openxmlformats.org/officeDocument/2006/relationships/chart" Target="/xl/charts/chart7.xml" /><Relationship Id="rId14" Type="http://schemas.openxmlformats.org/officeDocument/2006/relationships/chart" Target="/xl/charts/chart8.xml" /><Relationship Id="rId15" Type="http://schemas.openxmlformats.org/officeDocument/2006/relationships/chart" Target="/xl/charts/chart9.xml" /><Relationship Id="rId16" Type="http://schemas.openxmlformats.org/officeDocument/2006/relationships/chart" Target="/xl/charts/chart10.xml" /><Relationship Id="rId17" Type="http://schemas.openxmlformats.org/officeDocument/2006/relationships/chart" Target="/xl/charts/chart11.xml" /><Relationship Id="rId18" Type="http://schemas.openxmlformats.org/officeDocument/2006/relationships/chart" Target="/xl/charts/chart12.xml" /><Relationship Id="rId19" Type="http://schemas.openxmlformats.org/officeDocument/2006/relationships/chart" Target="/xl/charts/chart13.xml" /><Relationship Id="rId20" Type="http://schemas.openxmlformats.org/officeDocument/2006/relationships/image" Target="../media/image3.emf" /><Relationship Id="rId21" Type="http://schemas.openxmlformats.org/officeDocument/2006/relationships/image" Target="../media/image4.emf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6</xdr:col>
      <xdr:colOff>371475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0" y="7038975"/>
        <a:ext cx="5334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119</xdr:row>
      <xdr:rowOff>142875</xdr:rowOff>
    </xdr:from>
    <xdr:to>
      <xdr:col>6</xdr:col>
      <xdr:colOff>180975</xdr:colOff>
      <xdr:row>135</xdr:row>
      <xdr:rowOff>152400</xdr:rowOff>
    </xdr:to>
    <xdr:graphicFrame>
      <xdr:nvGraphicFramePr>
        <xdr:cNvPr id="2" name="Chart 12"/>
        <xdr:cNvGraphicFramePr/>
      </xdr:nvGraphicFramePr>
      <xdr:xfrm>
        <a:off x="76200" y="19983450"/>
        <a:ext cx="50673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162</xdr:row>
      <xdr:rowOff>0</xdr:rowOff>
    </xdr:from>
    <xdr:to>
      <xdr:col>4</xdr:col>
      <xdr:colOff>390525</xdr:colOff>
      <xdr:row>166</xdr:row>
      <xdr:rowOff>85725</xdr:rowOff>
    </xdr:to>
    <xdr:pic>
      <xdr:nvPicPr>
        <xdr:cNvPr id="3" name="Picture 1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974800"/>
          <a:ext cx="3905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6</xdr:col>
      <xdr:colOff>466725</xdr:colOff>
      <xdr:row>174</xdr:row>
      <xdr:rowOff>123825</xdr:rowOff>
    </xdr:to>
    <xdr:pic>
      <xdr:nvPicPr>
        <xdr:cNvPr id="4" name="Picture 1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270200"/>
          <a:ext cx="542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230</xdr:row>
      <xdr:rowOff>66675</xdr:rowOff>
    </xdr:from>
    <xdr:to>
      <xdr:col>6</xdr:col>
      <xdr:colOff>152400</xdr:colOff>
      <xdr:row>247</xdr:row>
      <xdr:rowOff>19050</xdr:rowOff>
    </xdr:to>
    <xdr:graphicFrame>
      <xdr:nvGraphicFramePr>
        <xdr:cNvPr id="5" name="Chart 15"/>
        <xdr:cNvGraphicFramePr/>
      </xdr:nvGraphicFramePr>
      <xdr:xfrm>
        <a:off x="66675" y="38052375"/>
        <a:ext cx="5048250" cy="2705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276225</xdr:colOff>
      <xdr:row>368</xdr:row>
      <xdr:rowOff>0</xdr:rowOff>
    </xdr:from>
    <xdr:to>
      <xdr:col>5</xdr:col>
      <xdr:colOff>190500</xdr:colOff>
      <xdr:row>382</xdr:row>
      <xdr:rowOff>85725</xdr:rowOff>
    </xdr:to>
    <xdr:graphicFrame>
      <xdr:nvGraphicFramePr>
        <xdr:cNvPr id="6" name="Chart 16"/>
        <xdr:cNvGraphicFramePr/>
      </xdr:nvGraphicFramePr>
      <xdr:xfrm>
        <a:off x="276225" y="60388500"/>
        <a:ext cx="4267200" cy="2352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393</xdr:row>
      <xdr:rowOff>47625</xdr:rowOff>
    </xdr:from>
    <xdr:to>
      <xdr:col>4</xdr:col>
      <xdr:colOff>638175</xdr:colOff>
      <xdr:row>410</xdr:row>
      <xdr:rowOff>0</xdr:rowOff>
    </xdr:to>
    <xdr:graphicFrame>
      <xdr:nvGraphicFramePr>
        <xdr:cNvPr id="7" name="Chart 17"/>
        <xdr:cNvGraphicFramePr/>
      </xdr:nvGraphicFramePr>
      <xdr:xfrm>
        <a:off x="38100" y="64484250"/>
        <a:ext cx="411480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400050</xdr:colOff>
      <xdr:row>421</xdr:row>
      <xdr:rowOff>133350</xdr:rowOff>
    </xdr:from>
    <xdr:to>
      <xdr:col>6</xdr:col>
      <xdr:colOff>180975</xdr:colOff>
      <xdr:row>434</xdr:row>
      <xdr:rowOff>76200</xdr:rowOff>
    </xdr:to>
    <xdr:graphicFrame>
      <xdr:nvGraphicFramePr>
        <xdr:cNvPr id="8" name="Chart 18"/>
        <xdr:cNvGraphicFramePr/>
      </xdr:nvGraphicFramePr>
      <xdr:xfrm>
        <a:off x="400050" y="69361050"/>
        <a:ext cx="4743450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114300</xdr:colOff>
      <xdr:row>562</xdr:row>
      <xdr:rowOff>95250</xdr:rowOff>
    </xdr:from>
    <xdr:to>
      <xdr:col>6</xdr:col>
      <xdr:colOff>209550</xdr:colOff>
      <xdr:row>578</xdr:row>
      <xdr:rowOff>95250</xdr:rowOff>
    </xdr:to>
    <xdr:graphicFrame>
      <xdr:nvGraphicFramePr>
        <xdr:cNvPr id="9" name="Chart 20"/>
        <xdr:cNvGraphicFramePr/>
      </xdr:nvGraphicFramePr>
      <xdr:xfrm>
        <a:off x="114300" y="92211525"/>
        <a:ext cx="5057775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295275</xdr:colOff>
      <xdr:row>488</xdr:row>
      <xdr:rowOff>123825</xdr:rowOff>
    </xdr:from>
    <xdr:to>
      <xdr:col>5</xdr:col>
      <xdr:colOff>257175</xdr:colOff>
      <xdr:row>505</xdr:row>
      <xdr:rowOff>114300</xdr:rowOff>
    </xdr:to>
    <xdr:graphicFrame>
      <xdr:nvGraphicFramePr>
        <xdr:cNvPr id="10" name="Chart 24"/>
        <xdr:cNvGraphicFramePr/>
      </xdr:nvGraphicFramePr>
      <xdr:xfrm>
        <a:off x="295275" y="80219550"/>
        <a:ext cx="43148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419100</xdr:colOff>
      <xdr:row>520</xdr:row>
      <xdr:rowOff>104775</xdr:rowOff>
    </xdr:from>
    <xdr:to>
      <xdr:col>5</xdr:col>
      <xdr:colOff>390525</xdr:colOff>
      <xdr:row>538</xdr:row>
      <xdr:rowOff>104775</xdr:rowOff>
    </xdr:to>
    <xdr:graphicFrame>
      <xdr:nvGraphicFramePr>
        <xdr:cNvPr id="11" name="Chart 25"/>
        <xdr:cNvGraphicFramePr/>
      </xdr:nvGraphicFramePr>
      <xdr:xfrm>
        <a:off x="419100" y="85382100"/>
        <a:ext cx="432435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95250</xdr:colOff>
      <xdr:row>592</xdr:row>
      <xdr:rowOff>38100</xdr:rowOff>
    </xdr:from>
    <xdr:to>
      <xdr:col>6</xdr:col>
      <xdr:colOff>200025</xdr:colOff>
      <xdr:row>608</xdr:row>
      <xdr:rowOff>47625</xdr:rowOff>
    </xdr:to>
    <xdr:graphicFrame>
      <xdr:nvGraphicFramePr>
        <xdr:cNvPr id="12" name="Chart 26"/>
        <xdr:cNvGraphicFramePr/>
      </xdr:nvGraphicFramePr>
      <xdr:xfrm>
        <a:off x="95250" y="97031175"/>
        <a:ext cx="5067300" cy="2600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633</xdr:row>
      <xdr:rowOff>114300</xdr:rowOff>
    </xdr:from>
    <xdr:to>
      <xdr:col>6</xdr:col>
      <xdr:colOff>247650</xdr:colOff>
      <xdr:row>652</xdr:row>
      <xdr:rowOff>38100</xdr:rowOff>
    </xdr:to>
    <xdr:graphicFrame>
      <xdr:nvGraphicFramePr>
        <xdr:cNvPr id="13" name="Chart 29"/>
        <xdr:cNvGraphicFramePr/>
      </xdr:nvGraphicFramePr>
      <xdr:xfrm>
        <a:off x="0" y="103803450"/>
        <a:ext cx="5210175" cy="3000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679</xdr:row>
      <xdr:rowOff>85725</xdr:rowOff>
    </xdr:from>
    <xdr:to>
      <xdr:col>5</xdr:col>
      <xdr:colOff>447675</xdr:colOff>
      <xdr:row>697</xdr:row>
      <xdr:rowOff>47625</xdr:rowOff>
    </xdr:to>
    <xdr:graphicFrame>
      <xdr:nvGraphicFramePr>
        <xdr:cNvPr id="14" name="Chart 30"/>
        <xdr:cNvGraphicFramePr/>
      </xdr:nvGraphicFramePr>
      <xdr:xfrm>
        <a:off x="0" y="111242475"/>
        <a:ext cx="4800600" cy="2876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719</xdr:row>
      <xdr:rowOff>133350</xdr:rowOff>
    </xdr:from>
    <xdr:to>
      <xdr:col>6</xdr:col>
      <xdr:colOff>66675</xdr:colOff>
      <xdr:row>738</xdr:row>
      <xdr:rowOff>66675</xdr:rowOff>
    </xdr:to>
    <xdr:graphicFrame>
      <xdr:nvGraphicFramePr>
        <xdr:cNvPr id="15" name="Chart 31"/>
        <xdr:cNvGraphicFramePr/>
      </xdr:nvGraphicFramePr>
      <xdr:xfrm>
        <a:off x="0" y="117786150"/>
        <a:ext cx="5029200" cy="3009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oneCell">
    <xdr:from>
      <xdr:col>1</xdr:col>
      <xdr:colOff>0</xdr:colOff>
      <xdr:row>800</xdr:row>
      <xdr:rowOff>0</xdr:rowOff>
    </xdr:from>
    <xdr:to>
      <xdr:col>2</xdr:col>
      <xdr:colOff>1171575</xdr:colOff>
      <xdr:row>813</xdr:row>
      <xdr:rowOff>47625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33425" y="130863975"/>
          <a:ext cx="1781175" cy="215265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2</xdr:col>
      <xdr:colOff>942975</xdr:colOff>
      <xdr:row>829</xdr:row>
      <xdr:rowOff>66675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3425" y="133778625"/>
          <a:ext cx="1552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104775</xdr:colOff>
      <xdr:row>276</xdr:row>
      <xdr:rowOff>152400</xdr:rowOff>
    </xdr:to>
    <xdr:pic>
      <xdr:nvPicPr>
        <xdr:cNvPr id="18" name="Picture 38" descr="$ t$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54914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171450</xdr:colOff>
      <xdr:row>276</xdr:row>
      <xdr:rowOff>152400</xdr:rowOff>
    </xdr:to>
    <xdr:pic>
      <xdr:nvPicPr>
        <xdr:cNvPr id="19" name="Picture 39" descr="$ V$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3425" y="45491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104775</xdr:colOff>
      <xdr:row>276</xdr:row>
      <xdr:rowOff>152400</xdr:rowOff>
    </xdr:to>
    <xdr:pic>
      <xdr:nvPicPr>
        <xdr:cNvPr id="20" name="Picture 40" descr="$ t$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43025" y="454914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171450</xdr:colOff>
      <xdr:row>276</xdr:row>
      <xdr:rowOff>152400</xdr:rowOff>
    </xdr:to>
    <xdr:pic>
      <xdr:nvPicPr>
        <xdr:cNvPr id="21" name="Picture 41" descr="$ V$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95575" y="45491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288</xdr:row>
      <xdr:rowOff>0</xdr:rowOff>
    </xdr:from>
    <xdr:to>
      <xdr:col>5</xdr:col>
      <xdr:colOff>314325</xdr:colOff>
      <xdr:row>314</xdr:row>
      <xdr:rowOff>114300</xdr:rowOff>
    </xdr:to>
    <xdr:pic>
      <xdr:nvPicPr>
        <xdr:cNvPr id="22" name="Picture 42" descr="\begin{figure}\centering\epsfig{file=fig/semilog1.eps,clip=}\end{figure}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9100" y="47434500"/>
          <a:ext cx="4248150" cy="43243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 fLocksWithSheet="0"/>
  </xdr:twoCellAnchor>
  <xdr:twoCellAnchor editAs="oneCell">
    <xdr:from>
      <xdr:col>0</xdr:col>
      <xdr:colOff>438150</xdr:colOff>
      <xdr:row>321</xdr:row>
      <xdr:rowOff>123825</xdr:rowOff>
    </xdr:from>
    <xdr:to>
      <xdr:col>4</xdr:col>
      <xdr:colOff>771525</xdr:colOff>
      <xdr:row>351</xdr:row>
      <xdr:rowOff>123825</xdr:rowOff>
    </xdr:to>
    <xdr:pic>
      <xdr:nvPicPr>
        <xdr:cNvPr id="23" name="Picture 43" descr="\begin{figure}\centering\epsfig{file=fig/semilog.eps,clip=}\end{figure}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38150" y="52901850"/>
          <a:ext cx="3848100" cy="485775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:I21"/>
    </sheetView>
  </sheetViews>
  <sheetFormatPr defaultColWidth="9.140625" defaultRowHeight="12.75"/>
  <sheetData>
    <row r="2" ht="13.5" thickBot="1"/>
    <row r="3" spans="1:2" ht="12.75">
      <c r="A3" s="81"/>
      <c r="B3" s="81"/>
    </row>
    <row r="4" spans="1:2" ht="12.75">
      <c r="A4" s="78"/>
      <c r="B4" s="78"/>
    </row>
    <row r="5" spans="1:2" ht="12.75">
      <c r="A5" s="78"/>
      <c r="B5" s="78"/>
    </row>
    <row r="6" spans="1:2" ht="12.75">
      <c r="A6" s="78"/>
      <c r="B6" s="78"/>
    </row>
    <row r="7" spans="1:2" ht="12.75">
      <c r="A7" s="78"/>
      <c r="B7" s="78"/>
    </row>
    <row r="8" spans="1:2" ht="13.5" thickBot="1">
      <c r="A8" s="79"/>
      <c r="B8" s="79"/>
    </row>
    <row r="10" ht="13.5" thickBot="1"/>
    <row r="11" spans="1:6" ht="12.75">
      <c r="A11" s="80"/>
      <c r="B11" s="80"/>
      <c r="C11" s="80"/>
      <c r="D11" s="80"/>
      <c r="E11" s="80"/>
      <c r="F11" s="80"/>
    </row>
    <row r="12" spans="1:6" ht="12.75">
      <c r="A12" s="78"/>
      <c r="B12" s="78"/>
      <c r="C12" s="78"/>
      <c r="D12" s="78"/>
      <c r="E12" s="78"/>
      <c r="F12" s="78"/>
    </row>
    <row r="13" spans="1:6" ht="12.75">
      <c r="A13" s="78"/>
      <c r="B13" s="78"/>
      <c r="C13" s="78"/>
      <c r="D13" s="78"/>
      <c r="E13" s="78"/>
      <c r="F13" s="78"/>
    </row>
    <row r="14" spans="1:6" ht="13.5" thickBot="1">
      <c r="A14" s="79"/>
      <c r="B14" s="79"/>
      <c r="C14" s="79"/>
      <c r="D14" s="79"/>
      <c r="E14" s="79"/>
      <c r="F14" s="79"/>
    </row>
    <row r="15" ht="13.5" thickBot="1"/>
    <row r="16" spans="1:9" ht="12.75">
      <c r="A16" s="80"/>
      <c r="B16" s="80"/>
      <c r="C16" s="80"/>
      <c r="D16" s="80"/>
      <c r="E16" s="80"/>
      <c r="F16" s="80"/>
      <c r="G16" s="80"/>
      <c r="H16" s="80"/>
      <c r="I16" s="80"/>
    </row>
    <row r="17" spans="1:9" ht="12.75">
      <c r="A17" s="78"/>
      <c r="B17" s="78"/>
      <c r="C17" s="78"/>
      <c r="D17" s="78"/>
      <c r="E17" s="78"/>
      <c r="F17" s="78"/>
      <c r="G17" s="78"/>
      <c r="H17" s="78"/>
      <c r="I17" s="78"/>
    </row>
    <row r="18" spans="1:9" ht="13.5" thickBot="1">
      <c r="A18" s="79"/>
      <c r="B18" s="79"/>
      <c r="C18" s="79"/>
      <c r="D18" s="79"/>
      <c r="E18" s="79"/>
      <c r="F18" s="79"/>
      <c r="G18" s="79"/>
      <c r="H18" s="79"/>
      <c r="I18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1"/>
  <sheetViews>
    <sheetView tabSelected="1" workbookViewId="0" topLeftCell="A908">
      <selection activeCell="Q693" sqref="Q693"/>
    </sheetView>
  </sheetViews>
  <sheetFormatPr defaultColWidth="9.140625" defaultRowHeight="12.75"/>
  <cols>
    <col min="1" max="1" width="11.00390625" style="0" bestFit="1" customWidth="1"/>
    <col min="3" max="3" width="20.28125" style="0" customWidth="1"/>
    <col min="4" max="4" width="12.28125" style="0" customWidth="1"/>
    <col min="5" max="5" width="12.57421875" style="0" customWidth="1"/>
  </cols>
  <sheetData>
    <row r="1" ht="12.75">
      <c r="A1" s="14" t="s">
        <v>112</v>
      </c>
    </row>
    <row r="3" spans="1:9" s="14" customFormat="1" ht="15.75">
      <c r="A3" s="30" t="s">
        <v>21</v>
      </c>
      <c r="I3" s="31" t="s">
        <v>47</v>
      </c>
    </row>
    <row r="4" spans="1:9" s="26" customFormat="1" ht="12.75">
      <c r="A4" s="15" t="s">
        <v>42</v>
      </c>
      <c r="B4" s="15"/>
      <c r="C4" s="15"/>
      <c r="D4" s="15"/>
      <c r="E4" s="15"/>
      <c r="F4" s="15"/>
      <c r="G4" s="15"/>
      <c r="H4" s="15"/>
      <c r="I4" s="15"/>
    </row>
    <row r="5" spans="1:9" s="26" customFormat="1" ht="12.75">
      <c r="A5" s="15" t="s">
        <v>43</v>
      </c>
      <c r="B5" s="15"/>
      <c r="C5" s="15"/>
      <c r="D5" s="15"/>
      <c r="E5" s="15"/>
      <c r="F5" s="15"/>
      <c r="G5" s="15"/>
      <c r="H5" s="15"/>
      <c r="I5" s="15"/>
    </row>
    <row r="6" spans="1:9" s="26" customFormat="1" ht="12.75">
      <c r="A6" s="15" t="s">
        <v>44</v>
      </c>
      <c r="B6" s="15"/>
      <c r="C6" s="15"/>
      <c r="D6" s="15"/>
      <c r="E6" s="15"/>
      <c r="F6" s="15"/>
      <c r="G6" s="15"/>
      <c r="H6" s="15"/>
      <c r="I6" s="15"/>
    </row>
    <row r="7" spans="1:9" s="26" customFormat="1" ht="12.75">
      <c r="A7" s="15" t="s">
        <v>45</v>
      </c>
      <c r="B7" s="15"/>
      <c r="C7" s="15"/>
      <c r="D7" s="15"/>
      <c r="E7" s="15"/>
      <c r="F7" s="15"/>
      <c r="G7" s="15"/>
      <c r="H7" s="15"/>
      <c r="I7" s="15"/>
    </row>
    <row r="8" spans="1:9" s="26" customFormat="1" ht="12.75">
      <c r="A8" s="15" t="s">
        <v>46</v>
      </c>
      <c r="B8" s="15"/>
      <c r="C8" s="15"/>
      <c r="D8" s="15"/>
      <c r="E8" s="15"/>
      <c r="F8" s="15"/>
      <c r="G8" s="15"/>
      <c r="H8" s="15"/>
      <c r="I8" s="15"/>
    </row>
    <row r="9" spans="1:9" s="26" customFormat="1" ht="12.75">
      <c r="A9" s="15" t="s">
        <v>48</v>
      </c>
      <c r="B9" s="15"/>
      <c r="C9" s="15"/>
      <c r="D9" s="15"/>
      <c r="E9" s="15"/>
      <c r="F9" s="15"/>
      <c r="G9" s="15"/>
      <c r="H9" s="15"/>
      <c r="I9" s="15"/>
    </row>
    <row r="10" spans="1:9" s="26" customFormat="1" ht="12.75">
      <c r="A10" s="15" t="s">
        <v>49</v>
      </c>
      <c r="B10" s="15"/>
      <c r="C10" s="15"/>
      <c r="D10" s="15"/>
      <c r="E10" s="15"/>
      <c r="F10" s="15"/>
      <c r="G10" s="15"/>
      <c r="H10" s="15"/>
      <c r="I10" s="15"/>
    </row>
    <row r="11" s="15" customFormat="1" ht="12.75">
      <c r="A11" s="27" t="s">
        <v>39</v>
      </c>
    </row>
    <row r="12" s="15" customFormat="1" ht="12.75">
      <c r="A12" s="27" t="s">
        <v>40</v>
      </c>
    </row>
    <row r="13" s="13" customFormat="1" ht="12.75">
      <c r="A13" s="32" t="s">
        <v>41</v>
      </c>
    </row>
    <row r="14" spans="1:9" ht="15.75">
      <c r="A14" s="15" t="s">
        <v>50</v>
      </c>
      <c r="B14" s="15"/>
      <c r="C14" s="15"/>
      <c r="D14" s="15"/>
      <c r="E14" s="15"/>
      <c r="F14" s="15"/>
      <c r="G14" s="15"/>
      <c r="H14" s="15"/>
      <c r="I14" s="27"/>
    </row>
    <row r="15" spans="1:9" ht="12.75">
      <c r="A15" s="15" t="s">
        <v>51</v>
      </c>
      <c r="B15" s="15"/>
      <c r="C15" s="15"/>
      <c r="D15" s="15"/>
      <c r="E15" s="15"/>
      <c r="F15" s="15"/>
      <c r="G15" s="15"/>
      <c r="H15" s="15"/>
      <c r="I15" s="28"/>
    </row>
    <row r="16" spans="1:9" ht="15.75">
      <c r="A16" s="29" t="s">
        <v>52</v>
      </c>
      <c r="B16" s="29"/>
      <c r="C16" s="29"/>
      <c r="D16" s="29"/>
      <c r="E16" s="29"/>
      <c r="F16" s="29"/>
      <c r="G16" s="29"/>
      <c r="H16" s="29"/>
      <c r="I16" s="28"/>
    </row>
    <row r="17" spans="1:9" ht="15.75">
      <c r="A17" s="15" t="s">
        <v>60</v>
      </c>
      <c r="B17" s="2"/>
      <c r="I17" s="25"/>
    </row>
    <row r="18" s="15" customFormat="1" ht="12.75">
      <c r="A18" s="15" t="s">
        <v>26</v>
      </c>
    </row>
    <row r="19" spans="1:3" ht="15.75">
      <c r="A19" s="1" t="s">
        <v>55</v>
      </c>
      <c r="B19" s="1" t="s">
        <v>22</v>
      </c>
      <c r="C19" s="1" t="s">
        <v>23</v>
      </c>
    </row>
    <row r="20" spans="1:3" ht="12.75">
      <c r="A20" s="1">
        <v>0</v>
      </c>
      <c r="B20" s="1">
        <v>1000</v>
      </c>
      <c r="C20" s="16">
        <f>$B$20*(1/2)^A20</f>
        <v>1000</v>
      </c>
    </row>
    <row r="21" spans="1:3" ht="12.75">
      <c r="A21" s="1">
        <v>1</v>
      </c>
      <c r="B21" s="1"/>
      <c r="C21" s="16">
        <f aca="true" t="shared" si="0" ref="C21:C40">$B$20*(1/2)^A21</f>
        <v>500</v>
      </c>
    </row>
    <row r="22" spans="1:3" ht="12.75">
      <c r="A22" s="1">
        <v>2</v>
      </c>
      <c r="B22" s="1"/>
      <c r="C22" s="16">
        <f t="shared" si="0"/>
        <v>250</v>
      </c>
    </row>
    <row r="23" spans="1:3" ht="12.75">
      <c r="A23" s="1">
        <v>3</v>
      </c>
      <c r="B23" s="1"/>
      <c r="C23" s="16">
        <f t="shared" si="0"/>
        <v>125</v>
      </c>
    </row>
    <row r="24" spans="1:3" ht="12.75">
      <c r="A24" s="1">
        <v>4</v>
      </c>
      <c r="B24" s="1"/>
      <c r="C24" s="16">
        <f t="shared" si="0"/>
        <v>62.5</v>
      </c>
    </row>
    <row r="25" spans="1:3" ht="12.75">
      <c r="A25" s="1">
        <v>5</v>
      </c>
      <c r="B25" s="1"/>
      <c r="C25" s="16">
        <f t="shared" si="0"/>
        <v>31.25</v>
      </c>
    </row>
    <row r="26" spans="1:3" ht="12.75">
      <c r="A26" s="1">
        <v>6</v>
      </c>
      <c r="B26" s="1"/>
      <c r="C26" s="16">
        <f t="shared" si="0"/>
        <v>15.625</v>
      </c>
    </row>
    <row r="27" spans="1:3" ht="12.75">
      <c r="A27" s="1">
        <v>7</v>
      </c>
      <c r="B27" s="1"/>
      <c r="C27" s="16">
        <f t="shared" si="0"/>
        <v>7.8125</v>
      </c>
    </row>
    <row r="28" spans="1:3" ht="12.75">
      <c r="A28" s="1">
        <v>8</v>
      </c>
      <c r="B28" s="1"/>
      <c r="C28" s="16">
        <f t="shared" si="0"/>
        <v>3.90625</v>
      </c>
    </row>
    <row r="29" spans="1:3" ht="12.75">
      <c r="A29" s="1">
        <v>9</v>
      </c>
      <c r="B29" s="1"/>
      <c r="C29" s="16">
        <f t="shared" si="0"/>
        <v>1.953125</v>
      </c>
    </row>
    <row r="30" spans="1:3" ht="12.75">
      <c r="A30" s="1">
        <v>10</v>
      </c>
      <c r="B30" s="1"/>
      <c r="C30" s="16">
        <f t="shared" si="0"/>
        <v>0.9765625</v>
      </c>
    </row>
    <row r="31" spans="1:3" ht="12.75">
      <c r="A31" s="1">
        <v>11</v>
      </c>
      <c r="B31" s="1"/>
      <c r="C31" s="16">
        <f t="shared" si="0"/>
        <v>0.48828125</v>
      </c>
    </row>
    <row r="32" spans="1:3" ht="12.75">
      <c r="A32" s="1">
        <v>12</v>
      </c>
      <c r="B32" s="1"/>
      <c r="C32" s="16">
        <f t="shared" si="0"/>
        <v>0.244140625</v>
      </c>
    </row>
    <row r="33" spans="1:3" ht="12.75">
      <c r="A33" s="1">
        <v>13</v>
      </c>
      <c r="B33" s="1"/>
      <c r="C33" s="16">
        <f t="shared" si="0"/>
        <v>0.1220703125</v>
      </c>
    </row>
    <row r="34" spans="1:3" ht="12.75">
      <c r="A34" s="1">
        <v>14</v>
      </c>
      <c r="B34" s="1"/>
      <c r="C34" s="16">
        <f t="shared" si="0"/>
        <v>0.06103515625</v>
      </c>
    </row>
    <row r="35" spans="1:3" ht="12.75">
      <c r="A35" s="1">
        <v>15</v>
      </c>
      <c r="B35" s="1"/>
      <c r="C35" s="16">
        <f t="shared" si="0"/>
        <v>0.030517578125</v>
      </c>
    </row>
    <row r="36" spans="1:3" ht="12.75">
      <c r="A36" s="1">
        <v>16</v>
      </c>
      <c r="B36" s="1"/>
      <c r="C36" s="16">
        <f t="shared" si="0"/>
        <v>0.0152587890625</v>
      </c>
    </row>
    <row r="37" spans="1:3" ht="12.75">
      <c r="A37" s="1">
        <v>17</v>
      </c>
      <c r="B37" s="1"/>
      <c r="C37" s="16">
        <f t="shared" si="0"/>
        <v>0.00762939453125</v>
      </c>
    </row>
    <row r="38" spans="1:3" ht="12.75">
      <c r="A38" s="1">
        <v>18</v>
      </c>
      <c r="B38" s="1"/>
      <c r="C38" s="16">
        <f t="shared" si="0"/>
        <v>0.003814697265625</v>
      </c>
    </row>
    <row r="39" spans="1:3" ht="12.75">
      <c r="A39" s="1">
        <v>19</v>
      </c>
      <c r="B39" s="1"/>
      <c r="C39" s="16">
        <f t="shared" si="0"/>
        <v>0.0019073486328125</v>
      </c>
    </row>
    <row r="40" spans="1:3" ht="12.75">
      <c r="A40" s="1">
        <v>20</v>
      </c>
      <c r="B40" s="1"/>
      <c r="C40" s="16">
        <f t="shared" si="0"/>
        <v>0.00095367431640625</v>
      </c>
    </row>
    <row r="41" spans="1:3" ht="12.75">
      <c r="A41" s="1"/>
      <c r="B41" s="1"/>
      <c r="C41" s="1"/>
    </row>
    <row r="42" spans="1:3" ht="12.75">
      <c r="A42" s="1"/>
      <c r="B42" s="1"/>
      <c r="C42" s="1"/>
    </row>
    <row r="59" ht="12.75">
      <c r="A59" t="s">
        <v>54</v>
      </c>
    </row>
    <row r="60" ht="12.75">
      <c r="A60" t="s">
        <v>56</v>
      </c>
    </row>
    <row r="61" ht="12.75">
      <c r="A61" t="s">
        <v>57</v>
      </c>
    </row>
    <row r="62" ht="12.75">
      <c r="A62" t="s">
        <v>53</v>
      </c>
    </row>
    <row r="63" ht="12.75">
      <c r="A63" t="s">
        <v>24</v>
      </c>
    </row>
    <row r="64" ht="15.75">
      <c r="A64" t="s">
        <v>27</v>
      </c>
    </row>
    <row r="65" ht="12.75">
      <c r="A65" t="s">
        <v>25</v>
      </c>
    </row>
    <row r="66" ht="12.75">
      <c r="A66" t="s">
        <v>59</v>
      </c>
    </row>
    <row r="67" spans="1:5" ht="12.75">
      <c r="A67" s="19" t="s">
        <v>58</v>
      </c>
      <c r="B67" s="9"/>
      <c r="C67" s="9"/>
      <c r="D67" s="9"/>
      <c r="E67" s="9"/>
    </row>
    <row r="68" spans="1:5" ht="15.75">
      <c r="A68" s="19" t="s">
        <v>185</v>
      </c>
      <c r="B68" s="9"/>
      <c r="C68" s="9"/>
      <c r="D68" s="17"/>
      <c r="E68" s="17"/>
    </row>
    <row r="69" spans="1:6" s="14" customFormat="1" ht="12.75">
      <c r="A69" s="45" t="s">
        <v>28</v>
      </c>
      <c r="B69" s="45"/>
      <c r="C69" s="45"/>
      <c r="D69" s="68"/>
      <c r="E69" s="68"/>
      <c r="F69" s="44"/>
    </row>
    <row r="70" spans="1:6" ht="15.75">
      <c r="A70" s="19" t="s">
        <v>29</v>
      </c>
      <c r="B70" s="19"/>
      <c r="C70" s="19"/>
      <c r="D70" s="20"/>
      <c r="E70" s="20"/>
      <c r="F70" s="4"/>
    </row>
    <row r="71" spans="1:6" ht="15.75">
      <c r="A71" s="19" t="s">
        <v>30</v>
      </c>
      <c r="B71" s="19"/>
      <c r="C71" s="19"/>
      <c r="D71" s="20"/>
      <c r="E71" s="20"/>
      <c r="F71" s="4"/>
    </row>
    <row r="72" spans="1:6" ht="12.75">
      <c r="A72" s="19" t="s">
        <v>33</v>
      </c>
      <c r="B72" s="19"/>
      <c r="C72" s="19"/>
      <c r="D72" s="20"/>
      <c r="E72" s="20"/>
      <c r="F72" s="4"/>
    </row>
    <row r="73" spans="1:6" ht="15.75">
      <c r="A73" s="19" t="s">
        <v>31</v>
      </c>
      <c r="B73" s="19"/>
      <c r="C73" s="19"/>
      <c r="D73" s="20"/>
      <c r="E73" s="20"/>
      <c r="F73" s="4"/>
    </row>
    <row r="74" spans="1:6" ht="12.75">
      <c r="A74" s="19" t="s">
        <v>32</v>
      </c>
      <c r="B74" s="19"/>
      <c r="C74" s="19"/>
      <c r="D74" s="20"/>
      <c r="E74" s="20"/>
      <c r="F74" s="4"/>
    </row>
    <row r="75" spans="1:8" ht="12.75">
      <c r="A75" s="21" t="s">
        <v>35</v>
      </c>
      <c r="B75" s="21"/>
      <c r="C75" s="21"/>
      <c r="D75" s="22"/>
      <c r="E75" s="22"/>
      <c r="F75" s="8"/>
      <c r="G75" s="2"/>
      <c r="H75" s="2"/>
    </row>
    <row r="76" spans="1:8" ht="12.75">
      <c r="A76" s="21" t="s">
        <v>34</v>
      </c>
      <c r="B76" s="21"/>
      <c r="C76" s="21"/>
      <c r="D76" s="22"/>
      <c r="E76" s="22"/>
      <c r="F76" s="8"/>
      <c r="G76" s="2"/>
      <c r="H76" s="2"/>
    </row>
    <row r="77" spans="1:6" ht="12.75">
      <c r="A77" s="21" t="s">
        <v>36</v>
      </c>
      <c r="B77" s="21"/>
      <c r="C77" s="21"/>
      <c r="D77" s="20"/>
      <c r="E77" s="20"/>
      <c r="F77" s="4"/>
    </row>
    <row r="78" spans="1:6" ht="12.75">
      <c r="A78" s="23" t="s">
        <v>37</v>
      </c>
      <c r="B78" s="19"/>
      <c r="C78" s="19"/>
      <c r="D78" s="20"/>
      <c r="E78" s="20"/>
      <c r="F78" s="4"/>
    </row>
    <row r="79" spans="1:6" s="2" customFormat="1" ht="12.75">
      <c r="A79" s="21" t="s">
        <v>38</v>
      </c>
      <c r="B79" s="21"/>
      <c r="C79" s="21"/>
      <c r="D79" s="22"/>
      <c r="E79" s="22"/>
      <c r="F79" s="8"/>
    </row>
    <row r="80" spans="1:11" ht="12.75">
      <c r="A80" s="33"/>
      <c r="B80" s="19"/>
      <c r="C80" s="19"/>
      <c r="D80" s="20"/>
      <c r="E80" s="20"/>
      <c r="F80" s="4"/>
      <c r="K80" s="34"/>
    </row>
    <row r="81" spans="1:6" ht="12.75">
      <c r="A81" s="19" t="s">
        <v>63</v>
      </c>
      <c r="B81" s="19"/>
      <c r="C81" s="19"/>
      <c r="D81" s="20"/>
      <c r="E81" s="20"/>
      <c r="F81" s="4"/>
    </row>
    <row r="82" spans="1:6" ht="12.75">
      <c r="A82" s="19" t="s">
        <v>61</v>
      </c>
      <c r="B82" s="19"/>
      <c r="C82" s="19"/>
      <c r="D82" s="20"/>
      <c r="E82" s="20"/>
      <c r="F82" s="4"/>
    </row>
    <row r="83" spans="1:10" ht="12.75">
      <c r="A83" s="19"/>
      <c r="B83" s="19"/>
      <c r="C83" s="19"/>
      <c r="D83" s="20"/>
      <c r="E83" s="20"/>
      <c r="F83" s="4"/>
      <c r="J83" s="35"/>
    </row>
    <row r="84" spans="1:7" ht="15.75">
      <c r="A84" s="30" t="s">
        <v>62</v>
      </c>
      <c r="B84" s="14"/>
      <c r="C84" s="14"/>
      <c r="D84" s="14"/>
      <c r="E84" s="14"/>
      <c r="F84" s="14"/>
      <c r="G84" s="14"/>
    </row>
    <row r="85" spans="1:6" ht="12.75">
      <c r="A85" s="19" t="s">
        <v>64</v>
      </c>
      <c r="B85" s="19"/>
      <c r="C85" s="19"/>
      <c r="D85" s="20"/>
      <c r="E85" s="20"/>
      <c r="F85" s="4"/>
    </row>
    <row r="86" spans="1:6" ht="12.75">
      <c r="A86" s="19" t="s">
        <v>65</v>
      </c>
      <c r="B86" s="19"/>
      <c r="C86" s="19"/>
      <c r="D86" s="20"/>
      <c r="E86" s="20"/>
      <c r="F86" s="4"/>
    </row>
    <row r="87" ht="12.75">
      <c r="A87" t="s">
        <v>66</v>
      </c>
    </row>
    <row r="88" ht="12.75">
      <c r="A88" t="s">
        <v>67</v>
      </c>
    </row>
    <row r="89" ht="12.75">
      <c r="A89" t="s">
        <v>68</v>
      </c>
    </row>
    <row r="90" spans="1:6" ht="12.75">
      <c r="A90" s="19" t="s">
        <v>69</v>
      </c>
      <c r="B90" s="19"/>
      <c r="C90" s="19"/>
      <c r="D90" s="20"/>
      <c r="E90" s="20"/>
      <c r="F90" s="4"/>
    </row>
    <row r="91" spans="1:6" ht="12.75">
      <c r="A91" s="19" t="s">
        <v>70</v>
      </c>
      <c r="B91" s="19"/>
      <c r="C91" s="19"/>
      <c r="D91" s="20"/>
      <c r="E91" s="20"/>
      <c r="F91" s="4"/>
    </row>
    <row r="92" spans="1:6" ht="12.75">
      <c r="A92" s="19" t="s">
        <v>71</v>
      </c>
      <c r="B92" s="19"/>
      <c r="C92" s="19"/>
      <c r="D92" s="20"/>
      <c r="E92" s="20"/>
      <c r="F92" s="4"/>
    </row>
    <row r="93" ht="15.75">
      <c r="A93" s="19" t="s">
        <v>72</v>
      </c>
    </row>
    <row r="94" spans="1:6" ht="15.75">
      <c r="A94" s="19" t="s">
        <v>73</v>
      </c>
      <c r="B94" s="19"/>
      <c r="C94" s="19"/>
      <c r="D94" s="20"/>
      <c r="E94" s="20"/>
      <c r="F94" s="4"/>
    </row>
    <row r="95" spans="1:2" ht="15.75">
      <c r="A95" s="15" t="s">
        <v>74</v>
      </c>
      <c r="B95" s="2"/>
    </row>
    <row r="96" spans="1:7" ht="12.75">
      <c r="A96" s="15" t="s">
        <v>75</v>
      </c>
      <c r="B96" s="15"/>
      <c r="C96" s="15"/>
      <c r="D96" s="15"/>
      <c r="E96" s="15"/>
      <c r="F96" s="15"/>
      <c r="G96" s="15"/>
    </row>
    <row r="97" spans="1:3" ht="15.75">
      <c r="A97" s="1" t="s">
        <v>55</v>
      </c>
      <c r="B97" s="1" t="s">
        <v>76</v>
      </c>
      <c r="C97" s="1" t="s">
        <v>77</v>
      </c>
    </row>
    <row r="98" spans="1:3" ht="12.75">
      <c r="A98" s="1">
        <v>0</v>
      </c>
      <c r="B98" s="1">
        <v>1000</v>
      </c>
      <c r="C98" s="16">
        <f>$B$98*(2)^A98</f>
        <v>1000</v>
      </c>
    </row>
    <row r="99" spans="1:3" ht="12.75">
      <c r="A99" s="1">
        <v>1</v>
      </c>
      <c r="B99" s="1"/>
      <c r="C99" s="16">
        <f aca="true" t="shared" si="1" ref="C99:C119">$B$98*(2)^A99</f>
        <v>2000</v>
      </c>
    </row>
    <row r="100" spans="1:3" ht="12.75">
      <c r="A100" s="1">
        <v>2</v>
      </c>
      <c r="B100" s="1"/>
      <c r="C100" s="16">
        <f t="shared" si="1"/>
        <v>4000</v>
      </c>
    </row>
    <row r="101" spans="1:3" ht="12.75">
      <c r="A101" s="1">
        <v>3</v>
      </c>
      <c r="B101" s="1"/>
      <c r="C101" s="16">
        <f t="shared" si="1"/>
        <v>8000</v>
      </c>
    </row>
    <row r="102" spans="1:3" ht="12.75">
      <c r="A102" s="1">
        <v>4</v>
      </c>
      <c r="B102" s="1"/>
      <c r="C102" s="16">
        <f t="shared" si="1"/>
        <v>16000</v>
      </c>
    </row>
    <row r="103" spans="1:3" ht="12.75">
      <c r="A103" s="1">
        <v>5</v>
      </c>
      <c r="B103" s="1"/>
      <c r="C103" s="16">
        <f t="shared" si="1"/>
        <v>32000</v>
      </c>
    </row>
    <row r="104" spans="1:3" ht="12.75">
      <c r="A104" s="1">
        <v>6</v>
      </c>
      <c r="B104" s="1"/>
      <c r="C104" s="16">
        <f t="shared" si="1"/>
        <v>64000</v>
      </c>
    </row>
    <row r="105" spans="1:3" ht="12.75">
      <c r="A105" s="1">
        <v>7</v>
      </c>
      <c r="B105" s="1"/>
      <c r="C105" s="16">
        <f t="shared" si="1"/>
        <v>128000</v>
      </c>
    </row>
    <row r="106" spans="1:3" ht="12.75">
      <c r="A106" s="1">
        <v>8</v>
      </c>
      <c r="B106" s="1"/>
      <c r="C106" s="16">
        <f t="shared" si="1"/>
        <v>256000</v>
      </c>
    </row>
    <row r="107" spans="1:3" ht="12.75">
      <c r="A107" s="1">
        <v>9</v>
      </c>
      <c r="B107" s="1"/>
      <c r="C107" s="16">
        <f t="shared" si="1"/>
        <v>512000</v>
      </c>
    </row>
    <row r="108" spans="1:3" ht="12.75">
      <c r="A108" s="1">
        <v>10</v>
      </c>
      <c r="B108" s="1"/>
      <c r="C108" s="16">
        <f t="shared" si="1"/>
        <v>1024000</v>
      </c>
    </row>
    <row r="109" spans="1:3" ht="12.75">
      <c r="A109" s="1">
        <v>11</v>
      </c>
      <c r="B109" s="1"/>
      <c r="C109" s="16">
        <f t="shared" si="1"/>
        <v>2048000</v>
      </c>
    </row>
    <row r="110" spans="1:3" ht="12.75">
      <c r="A110" s="1">
        <v>12</v>
      </c>
      <c r="B110" s="1"/>
      <c r="C110" s="16">
        <f t="shared" si="1"/>
        <v>4096000</v>
      </c>
    </row>
    <row r="111" spans="1:3" ht="12.75">
      <c r="A111" s="1">
        <v>13</v>
      </c>
      <c r="B111" s="1"/>
      <c r="C111" s="16">
        <f t="shared" si="1"/>
        <v>8192000</v>
      </c>
    </row>
    <row r="112" spans="1:3" ht="12.75">
      <c r="A112" s="1">
        <v>14</v>
      </c>
      <c r="B112" s="1"/>
      <c r="C112" s="16">
        <f t="shared" si="1"/>
        <v>16384000</v>
      </c>
    </row>
    <row r="113" spans="1:3" ht="12.75">
      <c r="A113" s="1">
        <v>15</v>
      </c>
      <c r="B113" s="1"/>
      <c r="C113" s="16">
        <f t="shared" si="1"/>
        <v>32768000</v>
      </c>
    </row>
    <row r="114" spans="1:3" ht="12.75">
      <c r="A114" s="1">
        <v>16</v>
      </c>
      <c r="B114" s="1"/>
      <c r="C114" s="16">
        <f t="shared" si="1"/>
        <v>65536000</v>
      </c>
    </row>
    <row r="115" spans="1:3" ht="12.75">
      <c r="A115" s="1">
        <v>17</v>
      </c>
      <c r="B115" s="1"/>
      <c r="C115" s="16">
        <f t="shared" si="1"/>
        <v>131072000</v>
      </c>
    </row>
    <row r="116" spans="1:3" ht="12.75">
      <c r="A116" s="1">
        <v>18</v>
      </c>
      <c r="B116" s="1"/>
      <c r="C116" s="16">
        <f t="shared" si="1"/>
        <v>262144000</v>
      </c>
    </row>
    <row r="117" spans="1:3" ht="12.75">
      <c r="A117" s="1">
        <v>19</v>
      </c>
      <c r="B117" s="1"/>
      <c r="C117" s="16">
        <f t="shared" si="1"/>
        <v>524288000</v>
      </c>
    </row>
    <row r="118" spans="1:3" ht="12.75">
      <c r="A118" s="1">
        <v>20</v>
      </c>
      <c r="B118" s="1"/>
      <c r="C118" s="16">
        <f t="shared" si="1"/>
        <v>1048576000</v>
      </c>
    </row>
    <row r="119" spans="1:3" ht="12.75">
      <c r="A119" s="38">
        <v>1.25</v>
      </c>
      <c r="B119" s="38"/>
      <c r="C119" s="39">
        <f t="shared" si="1"/>
        <v>2378.4142300054423</v>
      </c>
    </row>
    <row r="120" spans="1:3" ht="12.75">
      <c r="A120" s="38"/>
      <c r="B120" s="38"/>
      <c r="C120" s="38"/>
    </row>
    <row r="129" spans="1:3" ht="18">
      <c r="A129" s="10"/>
      <c r="B129" s="10"/>
      <c r="C129" s="10"/>
    </row>
    <row r="133" spans="1:5" ht="12.75">
      <c r="A133" s="1"/>
      <c r="B133" s="1"/>
      <c r="C133" s="1"/>
      <c r="D133" s="1"/>
      <c r="E133" s="1"/>
    </row>
    <row r="134" spans="1:6" ht="12.75">
      <c r="A134" s="1"/>
      <c r="B134" s="1"/>
      <c r="C134" s="18"/>
      <c r="D134" s="9"/>
      <c r="E134" s="9"/>
      <c r="F134" s="18"/>
    </row>
    <row r="135" spans="1:6" ht="12.75">
      <c r="A135" s="1"/>
      <c r="B135" s="1"/>
      <c r="C135" s="18"/>
      <c r="D135" s="9"/>
      <c r="E135" s="9"/>
      <c r="F135" s="18"/>
    </row>
    <row r="136" spans="1:6" ht="14.25" customHeight="1">
      <c r="A136" s="1"/>
      <c r="B136" s="1"/>
      <c r="C136" s="18"/>
      <c r="D136" s="9"/>
      <c r="E136" s="9"/>
      <c r="F136" s="18"/>
    </row>
    <row r="137" spans="1:6" ht="12.75">
      <c r="A137" s="4" t="s">
        <v>78</v>
      </c>
      <c r="B137" s="4"/>
      <c r="C137" s="19"/>
      <c r="D137" s="19"/>
      <c r="E137" s="19"/>
      <c r="F137" s="18"/>
    </row>
    <row r="138" spans="1:10" ht="15.75">
      <c r="A138" s="4" t="s">
        <v>79</v>
      </c>
      <c r="B138" s="4"/>
      <c r="C138" s="19"/>
      <c r="D138" s="19"/>
      <c r="E138" s="19"/>
      <c r="F138" s="18"/>
      <c r="J138" s="24"/>
    </row>
    <row r="139" spans="1:6" ht="12.75">
      <c r="A139" s="4" t="s">
        <v>80</v>
      </c>
      <c r="B139" s="4"/>
      <c r="C139" s="19"/>
      <c r="D139" s="19"/>
      <c r="E139" s="19"/>
      <c r="F139" s="18"/>
    </row>
    <row r="140" spans="1:6" ht="12.75">
      <c r="A140" s="4" t="s">
        <v>186</v>
      </c>
      <c r="B140" s="4"/>
      <c r="C140" s="19"/>
      <c r="D140" s="19"/>
      <c r="E140" s="19"/>
      <c r="F140" s="18"/>
    </row>
    <row r="141" spans="1:6" ht="12.75">
      <c r="A141" s="4" t="s">
        <v>81</v>
      </c>
      <c r="B141" s="4"/>
      <c r="C141" s="19"/>
      <c r="D141" s="19"/>
      <c r="E141" s="19"/>
      <c r="F141" s="18"/>
    </row>
    <row r="142" spans="1:6" ht="12.75">
      <c r="A142" s="4"/>
      <c r="B142" s="4"/>
      <c r="C142" s="19"/>
      <c r="D142" s="19"/>
      <c r="E142" s="19"/>
      <c r="F142" s="18"/>
    </row>
    <row r="143" spans="1:6" ht="12.75">
      <c r="A143" s="8" t="s">
        <v>187</v>
      </c>
      <c r="B143" s="40"/>
      <c r="C143" s="41"/>
      <c r="D143" s="19"/>
      <c r="E143" s="19"/>
      <c r="F143" s="18"/>
    </row>
    <row r="144" spans="1:6" ht="12.75">
      <c r="A144" s="4"/>
      <c r="B144" s="4"/>
      <c r="C144" s="19"/>
      <c r="D144" s="19"/>
      <c r="E144" s="19"/>
      <c r="F144" s="18"/>
    </row>
    <row r="145" spans="1:6" ht="12.75">
      <c r="A145" s="44" t="s">
        <v>148</v>
      </c>
      <c r="B145" s="4"/>
      <c r="C145" s="19"/>
      <c r="D145" s="19"/>
      <c r="E145" s="19"/>
      <c r="F145" s="18"/>
    </row>
    <row r="146" spans="1:6" ht="13.5" customHeight="1">
      <c r="A146" s="4" t="s">
        <v>86</v>
      </c>
      <c r="B146" s="4"/>
      <c r="C146" s="19"/>
      <c r="D146" s="19"/>
      <c r="E146" s="19"/>
      <c r="F146" s="18"/>
    </row>
    <row r="147" ht="12.75">
      <c r="A147" t="s">
        <v>87</v>
      </c>
    </row>
    <row r="148" spans="1:6" ht="12.75">
      <c r="A148" s="44" t="s">
        <v>149</v>
      </c>
      <c r="B148" s="4"/>
      <c r="C148" s="19"/>
      <c r="D148" s="19"/>
      <c r="E148" s="19"/>
      <c r="F148" s="18"/>
    </row>
    <row r="149" spans="1:6" ht="12.75">
      <c r="A149" s="4" t="s">
        <v>89</v>
      </c>
      <c r="B149" s="4"/>
      <c r="C149" s="19"/>
      <c r="D149" s="19"/>
      <c r="E149" s="19"/>
      <c r="F149" s="18"/>
    </row>
    <row r="150" spans="1:13" ht="12.75">
      <c r="A150" s="4" t="s">
        <v>88</v>
      </c>
      <c r="K150" s="84"/>
      <c r="M150" s="84"/>
    </row>
    <row r="151" spans="1:13" ht="12.75">
      <c r="A151" s="44" t="s">
        <v>150</v>
      </c>
      <c r="B151" s="4"/>
      <c r="C151" s="19"/>
      <c r="D151" s="19"/>
      <c r="E151" s="19"/>
      <c r="F151" s="18"/>
      <c r="K151" s="84"/>
      <c r="M151" s="84"/>
    </row>
    <row r="152" spans="1:6" ht="12.75">
      <c r="A152" s="4" t="s">
        <v>84</v>
      </c>
      <c r="B152" s="4"/>
      <c r="C152" s="19"/>
      <c r="D152" s="19"/>
      <c r="E152" s="19"/>
      <c r="F152" s="18"/>
    </row>
    <row r="153" spans="1:9" ht="12.75">
      <c r="A153" s="44" t="s">
        <v>151</v>
      </c>
      <c r="B153" s="4"/>
      <c r="C153" s="19"/>
      <c r="D153" s="19"/>
      <c r="E153" s="19"/>
      <c r="F153" s="18"/>
      <c r="I153" s="31"/>
    </row>
    <row r="154" spans="1:9" ht="12.75">
      <c r="A154" s="4" t="s">
        <v>85</v>
      </c>
      <c r="B154" s="4"/>
      <c r="C154" s="19"/>
      <c r="D154" s="19"/>
      <c r="E154" s="19"/>
      <c r="F154" s="18"/>
      <c r="I154" s="24" t="s">
        <v>83</v>
      </c>
    </row>
    <row r="155" spans="1:13" ht="12.75">
      <c r="A155" s="4"/>
      <c r="B155" s="4"/>
      <c r="C155" s="19"/>
      <c r="D155" s="19"/>
      <c r="E155" s="19"/>
      <c r="F155" s="18"/>
      <c r="M155" s="31"/>
    </row>
    <row r="156" spans="1:13" ht="15.75">
      <c r="A156" s="30" t="s">
        <v>90</v>
      </c>
      <c r="B156" s="1"/>
      <c r="C156" s="18"/>
      <c r="D156" s="9"/>
      <c r="E156" s="9"/>
      <c r="F156" s="18"/>
      <c r="K156" s="84" t="s">
        <v>82</v>
      </c>
      <c r="M156" s="24" t="s">
        <v>83</v>
      </c>
    </row>
    <row r="157" spans="1:11" ht="12.75">
      <c r="A157" s="4" t="s">
        <v>91</v>
      </c>
      <c r="C157" s="18"/>
      <c r="D157" s="18"/>
      <c r="E157" s="18"/>
      <c r="F157" s="18"/>
      <c r="K157" s="84"/>
    </row>
    <row r="158" spans="1:6" ht="12.75">
      <c r="A158" t="s">
        <v>92</v>
      </c>
      <c r="C158" s="18"/>
      <c r="D158" s="18"/>
      <c r="E158" s="18"/>
      <c r="F158" s="18"/>
    </row>
    <row r="159" spans="1:6" ht="12.75">
      <c r="A159" s="4" t="s">
        <v>93</v>
      </c>
      <c r="B159" s="1"/>
      <c r="C159" s="9"/>
      <c r="D159" s="18"/>
      <c r="E159" s="18"/>
      <c r="F159" s="18"/>
    </row>
    <row r="160" spans="1:6" ht="12.75">
      <c r="A160" s="4" t="s">
        <v>96</v>
      </c>
      <c r="B160" s="1"/>
      <c r="C160" s="17"/>
      <c r="D160" s="18"/>
      <c r="E160" s="18"/>
      <c r="F160" s="18"/>
    </row>
    <row r="161" spans="1:6" ht="12.75">
      <c r="A161" s="4" t="s">
        <v>97</v>
      </c>
      <c r="B161" s="4"/>
      <c r="C161" s="20"/>
      <c r="D161" s="19"/>
      <c r="E161" s="19"/>
      <c r="F161" s="18"/>
    </row>
    <row r="162" spans="1:6" ht="12.75">
      <c r="A162" s="4"/>
      <c r="B162" s="4"/>
      <c r="C162" s="20"/>
      <c r="D162" s="19"/>
      <c r="E162" s="19"/>
      <c r="F162" s="18"/>
    </row>
    <row r="163" spans="2:6" ht="12.75">
      <c r="B163" s="4"/>
      <c r="C163" s="20"/>
      <c r="D163" s="19"/>
      <c r="E163" s="19"/>
      <c r="F163" s="18"/>
    </row>
    <row r="164" spans="2:6" ht="12.75">
      <c r="B164" s="4"/>
      <c r="C164" s="20"/>
      <c r="D164" s="19"/>
      <c r="E164" s="19"/>
      <c r="F164" s="18"/>
    </row>
    <row r="165" spans="2:6" ht="12.75">
      <c r="B165" s="4"/>
      <c r="C165" s="20"/>
      <c r="D165" s="19"/>
      <c r="E165" s="19"/>
      <c r="F165" s="18"/>
    </row>
    <row r="166" spans="1:6" ht="12.75">
      <c r="A166" s="4"/>
      <c r="B166" s="4"/>
      <c r="C166" s="20"/>
      <c r="D166" s="19"/>
      <c r="E166" s="19"/>
      <c r="F166" s="18"/>
    </row>
    <row r="167" spans="1:6" ht="12.75">
      <c r="A167" s="4"/>
      <c r="B167" s="4"/>
      <c r="C167" s="20"/>
      <c r="D167" s="19"/>
      <c r="E167" s="19"/>
      <c r="F167" s="18"/>
    </row>
    <row r="168" spans="1:6" ht="12.75">
      <c r="A168" s="4" t="s">
        <v>94</v>
      </c>
      <c r="B168" s="4"/>
      <c r="C168" s="20"/>
      <c r="D168" s="19"/>
      <c r="E168" s="19"/>
      <c r="F168" s="18"/>
    </row>
    <row r="169" spans="1:6" ht="12.75">
      <c r="A169" s="4" t="s">
        <v>95</v>
      </c>
      <c r="B169" s="4"/>
      <c r="C169" s="20"/>
      <c r="D169" s="19"/>
      <c r="E169" s="19"/>
      <c r="F169" s="18"/>
    </row>
    <row r="170" spans="1:6" ht="12.75">
      <c r="A170" s="1"/>
      <c r="B170" s="1"/>
      <c r="C170" s="17"/>
      <c r="D170" s="18"/>
      <c r="E170" s="18"/>
      <c r="F170" s="18"/>
    </row>
    <row r="171" spans="2:6" ht="12.75">
      <c r="B171" s="1"/>
      <c r="C171" s="17"/>
      <c r="D171" s="18"/>
      <c r="E171" s="18"/>
      <c r="F171" s="18"/>
    </row>
    <row r="172" spans="2:6" ht="12.75">
      <c r="B172" s="1"/>
      <c r="C172" s="17"/>
      <c r="D172" s="18"/>
      <c r="E172" s="18"/>
      <c r="F172" s="18"/>
    </row>
    <row r="173" spans="2:6" ht="12.75">
      <c r="B173" s="1"/>
      <c r="C173" s="17"/>
      <c r="D173" s="18"/>
      <c r="E173" s="18"/>
      <c r="F173" s="18"/>
    </row>
    <row r="174" spans="2:6" ht="12.75">
      <c r="B174" s="1"/>
      <c r="C174" s="17"/>
      <c r="D174" s="18"/>
      <c r="E174" s="18"/>
      <c r="F174" s="18"/>
    </row>
    <row r="175" spans="1:6" ht="12.75">
      <c r="A175" s="1"/>
      <c r="B175" s="1"/>
      <c r="C175" s="17"/>
      <c r="D175" s="18"/>
      <c r="E175" s="18"/>
      <c r="F175" s="18"/>
    </row>
    <row r="176" spans="1:6" ht="12.75">
      <c r="A176" s="1"/>
      <c r="B176" s="1"/>
      <c r="C176" s="17"/>
      <c r="D176" s="18"/>
      <c r="E176" s="18"/>
      <c r="F176" s="18"/>
    </row>
    <row r="177" spans="1:6" ht="12.75">
      <c r="A177" s="4"/>
      <c r="B177" s="1"/>
      <c r="C177" s="17"/>
      <c r="D177" s="18"/>
      <c r="E177" s="18"/>
      <c r="F177" s="18"/>
    </row>
    <row r="178" spans="1:6" s="4" customFormat="1" ht="12.75">
      <c r="A178" s="4" t="s">
        <v>98</v>
      </c>
      <c r="C178" s="20"/>
      <c r="D178" s="19"/>
      <c r="E178" s="19"/>
      <c r="F178" s="19"/>
    </row>
    <row r="179" spans="1:6" s="4" customFormat="1" ht="12.75">
      <c r="A179" s="4" t="s">
        <v>99</v>
      </c>
      <c r="C179" s="20"/>
      <c r="D179" s="19"/>
      <c r="E179" s="19"/>
      <c r="F179" s="19"/>
    </row>
    <row r="180" spans="1:6" s="4" customFormat="1" ht="12.75">
      <c r="A180" s="4" t="s">
        <v>100</v>
      </c>
      <c r="C180" s="20"/>
      <c r="D180" s="19"/>
      <c r="E180" s="19"/>
      <c r="F180" s="19"/>
    </row>
    <row r="181" spans="1:6" s="4" customFormat="1" ht="12.75">
      <c r="A181" s="4" t="s">
        <v>101</v>
      </c>
      <c r="C181" s="20"/>
      <c r="D181" s="19"/>
      <c r="E181" s="19"/>
      <c r="F181" s="19"/>
    </row>
    <row r="182" spans="1:6" s="4" customFormat="1" ht="12.75">
      <c r="A182" s="44" t="s">
        <v>102</v>
      </c>
      <c r="B182" s="44"/>
      <c r="C182" s="45"/>
      <c r="D182" s="45"/>
      <c r="E182" s="45"/>
      <c r="F182" s="19"/>
    </row>
    <row r="183" spans="1:6" s="4" customFormat="1" ht="12.75">
      <c r="A183" s="44" t="s">
        <v>103</v>
      </c>
      <c r="B183" s="44"/>
      <c r="C183" s="45"/>
      <c r="D183" s="45"/>
      <c r="E183" s="45"/>
      <c r="F183" s="19"/>
    </row>
    <row r="184" spans="1:6" s="4" customFormat="1" ht="12.75">
      <c r="A184" s="4" t="s">
        <v>188</v>
      </c>
      <c r="C184" s="19"/>
      <c r="D184" s="19"/>
      <c r="E184" s="19"/>
      <c r="F184" s="19"/>
    </row>
    <row r="185" spans="1:6" s="4" customFormat="1" ht="12.75">
      <c r="A185" s="4" t="s">
        <v>105</v>
      </c>
      <c r="C185" s="19"/>
      <c r="D185" s="19"/>
      <c r="E185" s="19"/>
      <c r="F185" s="19"/>
    </row>
    <row r="186" spans="1:6" s="4" customFormat="1" ht="12.75">
      <c r="A186" s="4" t="s">
        <v>104</v>
      </c>
      <c r="C186" s="19"/>
      <c r="D186" s="19"/>
      <c r="E186" s="19"/>
      <c r="F186" s="19"/>
    </row>
    <row r="187" spans="1:6" s="4" customFormat="1" ht="12.75">
      <c r="A187" s="4" t="s">
        <v>106</v>
      </c>
      <c r="C187" s="19"/>
      <c r="D187" s="19"/>
      <c r="E187" s="19"/>
      <c r="F187" s="19"/>
    </row>
    <row r="188" spans="3:6" s="4" customFormat="1" ht="12.75">
      <c r="C188" s="19"/>
      <c r="D188" s="19"/>
      <c r="E188" s="19"/>
      <c r="F188" s="19"/>
    </row>
    <row r="189" spans="1:6" s="4" customFormat="1" ht="12.75">
      <c r="A189" s="1" t="s">
        <v>20</v>
      </c>
      <c r="B189" s="1" t="s">
        <v>107</v>
      </c>
      <c r="C189" s="9"/>
      <c r="D189" s="9"/>
      <c r="E189" s="9"/>
      <c r="F189" s="19"/>
    </row>
    <row r="190" spans="1:6" s="4" customFormat="1" ht="12.75">
      <c r="A190" s="1">
        <v>0.01</v>
      </c>
      <c r="B190" s="3">
        <f>LOG10(A190)</f>
        <v>-2</v>
      </c>
      <c r="C190" s="9"/>
      <c r="D190" s="9"/>
      <c r="E190" s="9"/>
      <c r="F190" s="19"/>
    </row>
    <row r="191" spans="1:6" s="4" customFormat="1" ht="12.75">
      <c r="A191" s="1">
        <f>A190+0.3</f>
        <v>0.31</v>
      </c>
      <c r="B191" s="3">
        <f aca="true" t="shared" si="2" ref="B191:B225">LOG10(A191)</f>
        <v>-0.5086383061657274</v>
      </c>
      <c r="C191" s="9"/>
      <c r="D191" s="9"/>
      <c r="E191" s="9"/>
      <c r="F191" s="19"/>
    </row>
    <row r="192" spans="1:6" s="4" customFormat="1" ht="12.75">
      <c r="A192" s="1">
        <f aca="true" t="shared" si="3" ref="A192:A225">A191+0.3</f>
        <v>0.61</v>
      </c>
      <c r="B192" s="3">
        <f t="shared" si="2"/>
        <v>-0.21467016498923297</v>
      </c>
      <c r="C192" s="9"/>
      <c r="D192" s="9"/>
      <c r="E192" s="9"/>
      <c r="F192" s="19"/>
    </row>
    <row r="193" spans="1:6" s="4" customFormat="1" ht="12.75">
      <c r="A193" s="1">
        <f t="shared" si="3"/>
        <v>0.9099999999999999</v>
      </c>
      <c r="B193" s="3">
        <f t="shared" si="2"/>
        <v>-0.04095860767890644</v>
      </c>
      <c r="C193" s="9"/>
      <c r="D193" s="9"/>
      <c r="E193" s="9"/>
      <c r="F193" s="19"/>
    </row>
    <row r="194" spans="1:6" s="4" customFormat="1" ht="12.75">
      <c r="A194" s="1">
        <f t="shared" si="3"/>
        <v>1.21</v>
      </c>
      <c r="B194" s="3">
        <f t="shared" si="2"/>
        <v>0.08278537031645007</v>
      </c>
      <c r="C194" s="9"/>
      <c r="D194" s="9"/>
      <c r="E194" s="9"/>
      <c r="F194" s="19"/>
    </row>
    <row r="195" spans="1:6" s="4" customFormat="1" ht="12.75">
      <c r="A195" s="1">
        <f t="shared" si="3"/>
        <v>1.51</v>
      </c>
      <c r="B195" s="3">
        <f t="shared" si="2"/>
        <v>0.17897694729316943</v>
      </c>
      <c r="C195" s="9"/>
      <c r="D195" s="9"/>
      <c r="E195" s="9"/>
      <c r="F195" s="19"/>
    </row>
    <row r="196" spans="1:6" s="4" customFormat="1" ht="12.75">
      <c r="A196" s="1">
        <f t="shared" si="3"/>
        <v>1.81</v>
      </c>
      <c r="B196" s="3">
        <f t="shared" si="2"/>
        <v>0.2576785748691845</v>
      </c>
      <c r="C196" s="9"/>
      <c r="D196" s="9"/>
      <c r="E196" s="9"/>
      <c r="F196" s="19"/>
    </row>
    <row r="197" spans="1:6" ht="12.75">
      <c r="A197" s="1">
        <f t="shared" si="3"/>
        <v>2.11</v>
      </c>
      <c r="B197" s="3">
        <f t="shared" si="2"/>
        <v>0.3242824552976926</v>
      </c>
      <c r="C197" s="9"/>
      <c r="D197" s="9"/>
      <c r="E197" s="9"/>
      <c r="F197" s="18"/>
    </row>
    <row r="198" spans="1:6" ht="12.75">
      <c r="A198" s="1">
        <f t="shared" si="3"/>
        <v>2.4099999999999997</v>
      </c>
      <c r="B198" s="3">
        <f t="shared" si="2"/>
        <v>0.38201704257486835</v>
      </c>
      <c r="C198" s="9"/>
      <c r="D198" s="9"/>
      <c r="E198" s="9"/>
      <c r="F198" s="18"/>
    </row>
    <row r="199" spans="1:6" ht="12.75">
      <c r="A199" s="1">
        <f t="shared" si="3"/>
        <v>2.7099999999999995</v>
      </c>
      <c r="B199" s="3">
        <f t="shared" si="2"/>
        <v>0.43296929087440567</v>
      </c>
      <c r="C199" s="9"/>
      <c r="D199" s="9"/>
      <c r="E199" s="9"/>
      <c r="F199" s="18"/>
    </row>
    <row r="200" spans="1:6" ht="12.75">
      <c r="A200" s="1">
        <f t="shared" si="3"/>
        <v>3.0099999999999993</v>
      </c>
      <c r="B200" s="3">
        <f t="shared" si="2"/>
        <v>0.4785664955938433</v>
      </c>
      <c r="C200" s="9"/>
      <c r="D200" s="9"/>
      <c r="E200" s="9"/>
      <c r="F200" s="18"/>
    </row>
    <row r="201" spans="1:7" ht="12.75">
      <c r="A201" s="1">
        <f t="shared" si="3"/>
        <v>3.309999999999999</v>
      </c>
      <c r="B201" s="3">
        <f t="shared" si="2"/>
        <v>0.5198279937757186</v>
      </c>
      <c r="C201" s="46"/>
      <c r="D201" s="46"/>
      <c r="E201" s="46"/>
      <c r="F201" s="43"/>
      <c r="G201" s="2"/>
    </row>
    <row r="202" spans="1:5" ht="12.75">
      <c r="A202" s="1">
        <f t="shared" si="3"/>
        <v>3.609999999999999</v>
      </c>
      <c r="B202" s="3">
        <f t="shared" si="2"/>
        <v>0.5575072019056578</v>
      </c>
      <c r="C202" s="1"/>
      <c r="D202" s="1"/>
      <c r="E202" s="1"/>
    </row>
    <row r="203" spans="1:5" ht="12.75">
      <c r="A203" s="1">
        <f t="shared" si="3"/>
        <v>3.909999999999999</v>
      </c>
      <c r="B203" s="3">
        <f t="shared" si="2"/>
        <v>0.5921767573958667</v>
      </c>
      <c r="C203" s="1"/>
      <c r="D203" s="1"/>
      <c r="E203" s="1"/>
    </row>
    <row r="204" spans="1:5" ht="12.75">
      <c r="A204" s="1">
        <f t="shared" si="3"/>
        <v>4.209999999999999</v>
      </c>
      <c r="B204" s="3">
        <f t="shared" si="2"/>
        <v>0.6242820958356682</v>
      </c>
      <c r="C204" s="1"/>
      <c r="D204" s="1"/>
      <c r="E204" s="1"/>
    </row>
    <row r="205" spans="1:5" ht="12.75">
      <c r="A205" s="1">
        <f t="shared" si="3"/>
        <v>4.509999999999999</v>
      </c>
      <c r="B205" s="3">
        <f t="shared" si="2"/>
        <v>0.6541765418779605</v>
      </c>
      <c r="C205" s="1"/>
      <c r="D205" s="1"/>
      <c r="E205" s="1"/>
    </row>
    <row r="206" spans="1:5" ht="12.75">
      <c r="A206" s="1">
        <f t="shared" si="3"/>
        <v>4.809999999999999</v>
      </c>
      <c r="B206" s="3">
        <f t="shared" si="2"/>
        <v>0.6821450763738317</v>
      </c>
      <c r="C206" s="1"/>
      <c r="D206" s="1"/>
      <c r="E206" s="1"/>
    </row>
    <row r="207" spans="1:5" ht="12.75">
      <c r="A207" s="1">
        <f t="shared" si="3"/>
        <v>5.1099999999999985</v>
      </c>
      <c r="B207" s="3">
        <f t="shared" si="2"/>
        <v>0.7084209001347126</v>
      </c>
      <c r="C207" s="1"/>
      <c r="D207" s="1"/>
      <c r="E207" s="1"/>
    </row>
    <row r="208" spans="1:5" ht="12.75">
      <c r="A208" s="1">
        <f t="shared" si="3"/>
        <v>5.409999999999998</v>
      </c>
      <c r="B208" s="3">
        <f t="shared" si="2"/>
        <v>0.7331972651065694</v>
      </c>
      <c r="C208" s="1"/>
      <c r="D208" s="1"/>
      <c r="E208" s="1"/>
    </row>
    <row r="209" spans="1:5" ht="12.75">
      <c r="A209" s="1">
        <f t="shared" si="3"/>
        <v>5.709999999999998</v>
      </c>
      <c r="B209" s="3">
        <f t="shared" si="2"/>
        <v>0.7566361082458479</v>
      </c>
      <c r="C209" s="1"/>
      <c r="D209" s="1"/>
      <c r="E209" s="1"/>
    </row>
    <row r="210" spans="1:5" ht="12.75">
      <c r="A210" s="1">
        <f t="shared" si="3"/>
        <v>6.009999999999998</v>
      </c>
      <c r="B210" s="3">
        <f t="shared" si="2"/>
        <v>0.7788744720027394</v>
      </c>
      <c r="C210" s="1"/>
      <c r="D210" s="1"/>
      <c r="E210" s="1"/>
    </row>
    <row r="211" spans="1:5" ht="12.75">
      <c r="A211" s="1">
        <f t="shared" si="3"/>
        <v>6.309999999999998</v>
      </c>
      <c r="B211" s="3">
        <f t="shared" si="2"/>
        <v>0.8000293592441342</v>
      </c>
      <c r="C211" s="1"/>
      <c r="D211" s="1"/>
      <c r="E211" s="1"/>
    </row>
    <row r="212" spans="1:2" ht="12.75">
      <c r="A212" s="1">
        <f t="shared" si="3"/>
        <v>6.609999999999998</v>
      </c>
      <c r="B212" s="3">
        <f t="shared" si="2"/>
        <v>0.82020145948564</v>
      </c>
    </row>
    <row r="213" spans="1:2" ht="12.75">
      <c r="A213" s="1">
        <f t="shared" si="3"/>
        <v>6.9099999999999975</v>
      </c>
      <c r="B213" s="3">
        <f t="shared" si="2"/>
        <v>0.8394780473741983</v>
      </c>
    </row>
    <row r="214" spans="1:2" ht="12.75">
      <c r="A214" s="1">
        <f t="shared" si="3"/>
        <v>7.209999999999997</v>
      </c>
      <c r="B214" s="3">
        <f t="shared" si="2"/>
        <v>0.8579352647194288</v>
      </c>
    </row>
    <row r="215" spans="1:2" ht="12.75">
      <c r="A215" s="1">
        <f t="shared" si="3"/>
        <v>7.509999999999997</v>
      </c>
      <c r="B215" s="3">
        <f t="shared" si="2"/>
        <v>0.8756399370041682</v>
      </c>
    </row>
    <row r="216" spans="1:2" ht="12.75">
      <c r="A216" s="1">
        <f t="shared" si="3"/>
        <v>7.809999999999997</v>
      </c>
      <c r="B216" s="3">
        <f t="shared" si="2"/>
        <v>0.8926510338773002</v>
      </c>
    </row>
    <row r="217" spans="1:2" ht="12.75">
      <c r="A217" s="1">
        <f t="shared" si="3"/>
        <v>8.109999999999998</v>
      </c>
      <c r="B217" s="3">
        <f t="shared" si="2"/>
        <v>0.9090208542111559</v>
      </c>
    </row>
    <row r="218" spans="1:2" ht="12.75">
      <c r="A218" s="1">
        <f t="shared" si="3"/>
        <v>8.409999999999998</v>
      </c>
      <c r="B218" s="3">
        <f t="shared" si="2"/>
        <v>0.924795995797912</v>
      </c>
    </row>
    <row r="219" spans="1:2" ht="12.75">
      <c r="A219" s="1">
        <f t="shared" si="3"/>
        <v>8.709999999999999</v>
      </c>
      <c r="B219" s="3">
        <f t="shared" si="2"/>
        <v>0.9400181550076632</v>
      </c>
    </row>
    <row r="220" spans="1:2" ht="12.75">
      <c r="A220" s="1">
        <f t="shared" si="3"/>
        <v>9.01</v>
      </c>
      <c r="B220" s="3">
        <f t="shared" si="2"/>
        <v>0.9547247909790629</v>
      </c>
    </row>
    <row r="221" spans="1:10" ht="12.75">
      <c r="A221" s="1">
        <f t="shared" si="3"/>
        <v>9.31</v>
      </c>
      <c r="B221" s="3">
        <f t="shared" si="2"/>
        <v>0.9689496809813426</v>
      </c>
      <c r="I221" s="5"/>
      <c r="J221" s="5"/>
    </row>
    <row r="222" spans="1:10" ht="12.75">
      <c r="A222" s="1">
        <f t="shared" si="3"/>
        <v>9.610000000000001</v>
      </c>
      <c r="B222" s="3">
        <f t="shared" si="2"/>
        <v>0.9827233876685454</v>
      </c>
      <c r="I222" s="5"/>
      <c r="J222" s="5"/>
    </row>
    <row r="223" spans="1:2" ht="12.75">
      <c r="A223" s="1">
        <f t="shared" si="3"/>
        <v>9.910000000000002</v>
      </c>
      <c r="B223" s="3">
        <f t="shared" si="2"/>
        <v>0.9960736544852754</v>
      </c>
    </row>
    <row r="224" spans="1:2" ht="12.75">
      <c r="A224" s="1">
        <f t="shared" si="3"/>
        <v>10.210000000000003</v>
      </c>
      <c r="B224" s="3">
        <f t="shared" si="2"/>
        <v>1.0090257420869104</v>
      </c>
    </row>
    <row r="225" spans="1:2" ht="12.75">
      <c r="A225" s="1">
        <f t="shared" si="3"/>
        <v>10.510000000000003</v>
      </c>
      <c r="B225" s="3">
        <f t="shared" si="2"/>
        <v>1.0216027160282424</v>
      </c>
    </row>
    <row r="226" ht="12.75">
      <c r="H226" s="42"/>
    </row>
    <row r="227" ht="12.75">
      <c r="H227" s="42"/>
    </row>
    <row r="228" ht="12.75">
      <c r="H228" s="42"/>
    </row>
    <row r="245" ht="12.75">
      <c r="H245" s="5"/>
    </row>
    <row r="246" ht="12.75">
      <c r="H246" s="5"/>
    </row>
    <row r="250" ht="12.75">
      <c r="A250" t="s">
        <v>108</v>
      </c>
    </row>
    <row r="251" ht="12.75">
      <c r="A251" t="s">
        <v>120</v>
      </c>
    </row>
    <row r="252" spans="1:4" ht="12.75">
      <c r="A252" s="14" t="s">
        <v>109</v>
      </c>
      <c r="B252" s="14"/>
      <c r="C252" s="14"/>
      <c r="D252" s="14"/>
    </row>
    <row r="253" spans="1:4" ht="12.75">
      <c r="A253" s="14" t="s">
        <v>110</v>
      </c>
      <c r="B253" s="14"/>
      <c r="C253" s="14"/>
      <c r="D253" s="14"/>
    </row>
    <row r="254" spans="1:4" ht="12.75">
      <c r="A254" s="14" t="s">
        <v>111</v>
      </c>
      <c r="B254" s="14"/>
      <c r="C254" s="14"/>
      <c r="D254" s="14"/>
    </row>
    <row r="255" ht="12.75">
      <c r="A255" t="s">
        <v>113</v>
      </c>
    </row>
    <row r="256" ht="12.75">
      <c r="A256" t="s">
        <v>114</v>
      </c>
    </row>
    <row r="257" ht="12.75">
      <c r="A257" t="s">
        <v>115</v>
      </c>
    </row>
    <row r="258" ht="12.75">
      <c r="A258" t="s">
        <v>116</v>
      </c>
    </row>
    <row r="259" ht="12.75">
      <c r="A259" t="s">
        <v>117</v>
      </c>
    </row>
    <row r="260" s="4" customFormat="1" ht="15.75">
      <c r="A260" s="4" t="s">
        <v>118</v>
      </c>
    </row>
    <row r="261" s="4" customFormat="1" ht="12.75">
      <c r="A261" s="4" t="s">
        <v>119</v>
      </c>
    </row>
    <row r="262" s="4" customFormat="1" ht="12.75">
      <c r="A262" s="4" t="s">
        <v>121</v>
      </c>
    </row>
    <row r="263" s="4" customFormat="1" ht="12.75">
      <c r="A263" s="4" t="s">
        <v>122</v>
      </c>
    </row>
    <row r="264" s="4" customFormat="1" ht="12.75">
      <c r="A264" s="4" t="s">
        <v>123</v>
      </c>
    </row>
    <row r="265" s="4" customFormat="1" ht="14.25">
      <c r="A265" s="4" t="s">
        <v>127</v>
      </c>
    </row>
    <row r="266" s="4" customFormat="1" ht="12.75">
      <c r="A266" s="4" t="s">
        <v>130</v>
      </c>
    </row>
    <row r="267" s="4" customFormat="1" ht="12.75">
      <c r="A267" s="4" t="s">
        <v>128</v>
      </c>
    </row>
    <row r="268" s="4" customFormat="1" ht="12.75">
      <c r="A268" s="4" t="s">
        <v>124</v>
      </c>
    </row>
    <row r="269" s="4" customFormat="1" ht="12.75">
      <c r="A269" s="4" t="s">
        <v>131</v>
      </c>
    </row>
    <row r="270" s="4" customFormat="1" ht="12.75">
      <c r="A270" s="4" t="s">
        <v>125</v>
      </c>
    </row>
    <row r="271" s="4" customFormat="1" ht="12.75">
      <c r="A271" s="4" t="s">
        <v>129</v>
      </c>
    </row>
    <row r="272" s="4" customFormat="1" ht="12.75">
      <c r="A272" s="4" t="s">
        <v>126</v>
      </c>
    </row>
    <row r="273" s="4" customFormat="1" ht="12.75">
      <c r="A273" s="44" t="s">
        <v>237</v>
      </c>
    </row>
    <row r="274" spans="1:3" s="4" customFormat="1" ht="12.75">
      <c r="A274" s="85" t="s">
        <v>234</v>
      </c>
      <c r="B274" s="85"/>
      <c r="C274" s="85"/>
    </row>
    <row r="275" spans="1:4" ht="12.75">
      <c r="A275" s="86"/>
      <c r="B275" s="86"/>
      <c r="C275" s="86"/>
      <c r="D275" s="87"/>
    </row>
    <row r="276" spans="1:4" ht="12.75">
      <c r="A276" s="88" t="s">
        <v>231</v>
      </c>
      <c r="B276" s="89"/>
      <c r="C276" s="89"/>
      <c r="D276" s="89"/>
    </row>
    <row r="277" spans="1:4" ht="12.75">
      <c r="A277" s="90"/>
      <c r="B277" s="90"/>
      <c r="C277" s="90"/>
      <c r="D277" s="90"/>
    </row>
    <row r="278" spans="1:4" ht="12.75">
      <c r="A278" s="90" t="s">
        <v>232</v>
      </c>
      <c r="B278" s="90" t="s">
        <v>233</v>
      </c>
      <c r="C278" s="90" t="s">
        <v>232</v>
      </c>
      <c r="D278" s="90" t="s">
        <v>233</v>
      </c>
    </row>
    <row r="279" spans="1:4" ht="12.75">
      <c r="A279" s="91">
        <v>0.08333333333333333</v>
      </c>
      <c r="B279" s="90">
        <v>411</v>
      </c>
      <c r="C279" s="91">
        <v>0.5</v>
      </c>
      <c r="D279" s="90">
        <v>15</v>
      </c>
    </row>
    <row r="280" spans="1:4" ht="12.75">
      <c r="A280" s="91">
        <v>0.16666666666666666</v>
      </c>
      <c r="B280" s="90">
        <v>211</v>
      </c>
      <c r="C280" s="91">
        <v>0.5833333333333334</v>
      </c>
      <c r="D280" s="90">
        <v>8</v>
      </c>
    </row>
    <row r="281" spans="1:4" ht="12.75">
      <c r="A281" s="91">
        <v>0.25</v>
      </c>
      <c r="B281" s="90">
        <v>108</v>
      </c>
      <c r="C281" s="91">
        <v>0.6666666666666666</v>
      </c>
      <c r="D281" s="90">
        <v>4</v>
      </c>
    </row>
    <row r="282" spans="1:4" ht="12.75">
      <c r="A282" s="91">
        <v>0.3333333333333333</v>
      </c>
      <c r="B282" s="90">
        <v>56</v>
      </c>
      <c r="C282" s="91">
        <v>0.75</v>
      </c>
      <c r="D282" s="90">
        <v>2</v>
      </c>
    </row>
    <row r="283" spans="1:4" ht="12.75">
      <c r="A283" s="91">
        <v>0.4166666666666667</v>
      </c>
      <c r="B283" s="90">
        <v>29</v>
      </c>
      <c r="C283" s="91">
        <v>0.8333333333333334</v>
      </c>
      <c r="D283" s="90">
        <v>1</v>
      </c>
    </row>
    <row r="285" ht="12.75">
      <c r="A285" t="s">
        <v>235</v>
      </c>
    </row>
    <row r="286" s="4" customFormat="1" ht="12.75">
      <c r="A286" s="93"/>
    </row>
    <row r="287" s="4" customFormat="1" ht="12.75">
      <c r="A287" s="94"/>
    </row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9" ht="12.75">
      <c r="A319" s="92"/>
    </row>
    <row r="320" ht="12.75">
      <c r="A320" t="s">
        <v>236</v>
      </c>
    </row>
    <row r="355" ht="12.75">
      <c r="A355" s="14" t="s">
        <v>238</v>
      </c>
    </row>
    <row r="356" ht="12.75">
      <c r="A356" t="s">
        <v>132</v>
      </c>
    </row>
    <row r="357" ht="12.75">
      <c r="A357" t="s">
        <v>133</v>
      </c>
    </row>
    <row r="358" ht="12.75">
      <c r="A358" t="s">
        <v>134</v>
      </c>
    </row>
    <row r="359" spans="1:3" ht="12.75">
      <c r="A359" s="1"/>
      <c r="B359" s="1"/>
      <c r="C359" s="1"/>
    </row>
    <row r="360" spans="1:3" ht="12.75">
      <c r="A360" s="48" t="s">
        <v>136</v>
      </c>
      <c r="B360" s="49" t="s">
        <v>135</v>
      </c>
      <c r="C360" s="1"/>
    </row>
    <row r="361" spans="1:3" ht="12.75">
      <c r="A361" s="1">
        <v>1</v>
      </c>
      <c r="B361" s="3">
        <v>4.91</v>
      </c>
      <c r="C361" s="1"/>
    </row>
    <row r="362" spans="1:3" ht="12.75">
      <c r="A362" s="1">
        <v>2</v>
      </c>
      <c r="B362" s="3">
        <v>19.65</v>
      </c>
      <c r="C362" s="1"/>
    </row>
    <row r="363" spans="1:3" ht="12.75">
      <c r="A363" s="1">
        <v>3</v>
      </c>
      <c r="B363" s="3">
        <v>44.18</v>
      </c>
      <c r="C363" s="1"/>
    </row>
    <row r="364" spans="1:3" ht="12.75">
      <c r="A364" s="1">
        <v>4</v>
      </c>
      <c r="B364" s="3">
        <v>78.44</v>
      </c>
      <c r="C364" s="1"/>
    </row>
    <row r="365" spans="1:3" ht="12.75">
      <c r="A365" s="1">
        <v>5</v>
      </c>
      <c r="B365" s="3">
        <v>122.65</v>
      </c>
      <c r="C365" s="1"/>
    </row>
    <row r="366" spans="1:3" ht="12.75">
      <c r="A366" s="1"/>
      <c r="B366" s="1"/>
      <c r="C366" s="1"/>
    </row>
    <row r="367" spans="1:4" ht="12.75">
      <c r="A367" s="4" t="s">
        <v>137</v>
      </c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5:9" s="4" customFormat="1" ht="12.75">
      <c r="E372"/>
      <c r="F372"/>
      <c r="G372"/>
      <c r="H372"/>
      <c r="I372"/>
    </row>
    <row r="385" ht="12.75">
      <c r="A385" t="s">
        <v>138</v>
      </c>
    </row>
    <row r="386" ht="12.75">
      <c r="A386" t="s">
        <v>139</v>
      </c>
    </row>
    <row r="387" ht="12.75">
      <c r="A387" t="s">
        <v>142</v>
      </c>
    </row>
    <row r="388" spans="1:9" ht="12.75">
      <c r="A388" s="50" t="s">
        <v>136</v>
      </c>
      <c r="B388" s="51" t="s">
        <v>135</v>
      </c>
      <c r="C388" s="4" t="s">
        <v>140</v>
      </c>
      <c r="D388" s="4"/>
      <c r="E388" s="4"/>
      <c r="F388" s="4"/>
      <c r="G388" s="4"/>
      <c r="H388" s="4"/>
      <c r="I388" s="4"/>
    </row>
    <row r="389" spans="1:9" ht="12.75">
      <c r="A389" s="1">
        <v>1</v>
      </c>
      <c r="B389" s="9">
        <v>4.91</v>
      </c>
      <c r="C389" s="3">
        <f>LOG10(B389)</f>
        <v>0.6910814921229684</v>
      </c>
      <c r="D389" s="4"/>
      <c r="E389" s="4"/>
      <c r="F389" s="4"/>
      <c r="G389" s="4"/>
      <c r="H389" s="4"/>
      <c r="I389" s="4"/>
    </row>
    <row r="390" spans="1:9" ht="12.75">
      <c r="A390" s="1">
        <v>2</v>
      </c>
      <c r="B390" s="9">
        <v>19.65</v>
      </c>
      <c r="C390" s="3">
        <f>LOG10(B390)</f>
        <v>1.2933625547114456</v>
      </c>
      <c r="D390" s="4"/>
      <c r="E390" s="4"/>
      <c r="F390" s="4"/>
      <c r="G390" s="4"/>
      <c r="H390" s="4"/>
      <c r="I390" s="4"/>
    </row>
    <row r="391" spans="1:9" ht="12.75">
      <c r="A391" s="1">
        <v>3</v>
      </c>
      <c r="B391" s="9">
        <v>44.18</v>
      </c>
      <c r="C391" s="3">
        <f>LOG10(B391)</f>
        <v>1.645225711535416</v>
      </c>
      <c r="D391" s="4"/>
      <c r="E391" s="4"/>
      <c r="F391" s="4"/>
      <c r="G391" s="4"/>
      <c r="H391" s="4"/>
      <c r="I391" s="4"/>
    </row>
    <row r="392" spans="1:9" ht="12.75">
      <c r="A392" s="1">
        <v>4</v>
      </c>
      <c r="B392" s="9">
        <v>78.44</v>
      </c>
      <c r="C392" s="3">
        <f>LOG10(B392)</f>
        <v>1.8945375849957464</v>
      </c>
      <c r="D392" s="4"/>
      <c r="E392" s="4"/>
      <c r="F392" s="4"/>
      <c r="G392" s="4"/>
      <c r="H392" s="4"/>
      <c r="I392" s="4"/>
    </row>
    <row r="393" spans="1:9" ht="12.75">
      <c r="A393" s="1">
        <v>5</v>
      </c>
      <c r="B393" s="9">
        <v>122.65</v>
      </c>
      <c r="C393" s="3">
        <f>LOG10(B393)</f>
        <v>2.0886675525424043</v>
      </c>
      <c r="D393" s="4"/>
      <c r="E393" s="4"/>
      <c r="F393" s="4"/>
      <c r="G393" s="4"/>
      <c r="H393" s="4"/>
      <c r="I393" s="4"/>
    </row>
    <row r="394" spans="1:9" ht="12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2.75">
      <c r="A396" s="4"/>
      <c r="B396" s="4"/>
      <c r="C396" s="4"/>
      <c r="D396" s="4"/>
      <c r="E396" s="4"/>
      <c r="F396" s="4"/>
      <c r="G396" s="4"/>
      <c r="H396" s="4"/>
      <c r="I396" s="4"/>
    </row>
    <row r="397" ht="12.75">
      <c r="M397" s="47"/>
    </row>
    <row r="408" spans="1:9" s="4" customFormat="1" ht="12.75">
      <c r="A408"/>
      <c r="B408"/>
      <c r="C408"/>
      <c r="D408"/>
      <c r="E408"/>
      <c r="F408"/>
      <c r="G408"/>
      <c r="H408"/>
      <c r="I408"/>
    </row>
    <row r="409" spans="1:9" s="4" customFormat="1" ht="12.75">
      <c r="A409"/>
      <c r="B409"/>
      <c r="C409"/>
      <c r="D409"/>
      <c r="E409"/>
      <c r="F409"/>
      <c r="G409"/>
      <c r="H409"/>
      <c r="I409"/>
    </row>
    <row r="410" spans="1:9" s="4" customFormat="1" ht="12.75">
      <c r="A410"/>
      <c r="B410"/>
      <c r="C410"/>
      <c r="D410"/>
      <c r="E410"/>
      <c r="F410"/>
      <c r="G410"/>
      <c r="H410"/>
      <c r="I410"/>
    </row>
    <row r="411" spans="1:9" s="4" customFormat="1" ht="12.75">
      <c r="A411"/>
      <c r="B411"/>
      <c r="C411"/>
      <c r="D411"/>
      <c r="E411"/>
      <c r="F411"/>
      <c r="G411"/>
      <c r="H411"/>
      <c r="I411"/>
    </row>
    <row r="412" spans="1:9" s="4" customFormat="1" ht="12.75">
      <c r="A412" t="s">
        <v>141</v>
      </c>
      <c r="B412"/>
      <c r="C412"/>
      <c r="D412"/>
      <c r="E412"/>
      <c r="F412"/>
      <c r="G412"/>
      <c r="H412"/>
      <c r="I412"/>
    </row>
    <row r="413" spans="1:9" s="4" customFormat="1" ht="12.75">
      <c r="A413" t="s">
        <v>139</v>
      </c>
      <c r="B413"/>
      <c r="C413"/>
      <c r="D413"/>
      <c r="E413"/>
      <c r="F413"/>
      <c r="G413"/>
      <c r="H413"/>
      <c r="I413"/>
    </row>
    <row r="414" spans="1:9" s="4" customFormat="1" ht="12.75">
      <c r="A414" t="s">
        <v>143</v>
      </c>
      <c r="B414"/>
      <c r="C414"/>
      <c r="D414"/>
      <c r="E414"/>
      <c r="F414"/>
      <c r="G414"/>
      <c r="H414"/>
      <c r="I414"/>
    </row>
    <row r="415" spans="1:10" s="4" customFormat="1" ht="33">
      <c r="A415" s="50" t="s">
        <v>136</v>
      </c>
      <c r="B415" s="51" t="s">
        <v>135</v>
      </c>
      <c r="C415" s="4" t="s">
        <v>140</v>
      </c>
      <c r="D415" t="s">
        <v>144</v>
      </c>
      <c r="E415"/>
      <c r="F415"/>
      <c r="G415"/>
      <c r="H415"/>
      <c r="I415"/>
      <c r="J415" s="53"/>
    </row>
    <row r="416" spans="1:10" s="4" customFormat="1" ht="12.75">
      <c r="A416" s="1">
        <v>1</v>
      </c>
      <c r="B416" s="9">
        <v>4.91</v>
      </c>
      <c r="C416" s="3">
        <f>LOG10(B416)</f>
        <v>0.6910814921229684</v>
      </c>
      <c r="D416">
        <f>LOG10(A416)</f>
        <v>0</v>
      </c>
      <c r="E416"/>
      <c r="F416"/>
      <c r="G416"/>
      <c r="H416"/>
      <c r="I416"/>
      <c r="J416" s="54"/>
    </row>
    <row r="417" spans="1:10" s="4" customFormat="1" ht="12.75">
      <c r="A417" s="1">
        <v>2</v>
      </c>
      <c r="B417" s="9">
        <v>19.65</v>
      </c>
      <c r="C417" s="3">
        <f>LOG10(B417)</f>
        <v>1.2933625547114456</v>
      </c>
      <c r="D417">
        <f>LOG10(A417)</f>
        <v>0.3010299956639812</v>
      </c>
      <c r="E417"/>
      <c r="F417"/>
      <c r="G417"/>
      <c r="H417"/>
      <c r="I417"/>
      <c r="J417" s="55"/>
    </row>
    <row r="418" spans="1:10" s="4" customFormat="1" ht="12.75">
      <c r="A418" s="1">
        <v>3</v>
      </c>
      <c r="B418" s="9">
        <v>44.18</v>
      </c>
      <c r="C418" s="3">
        <f>LOG10(B418)</f>
        <v>1.645225711535416</v>
      </c>
      <c r="D418">
        <f>LOG10(A418)</f>
        <v>0.47712125471966244</v>
      </c>
      <c r="E418"/>
      <c r="F418"/>
      <c r="G418"/>
      <c r="H418"/>
      <c r="I418"/>
      <c r="J418" s="56"/>
    </row>
    <row r="419" spans="1:10" s="4" customFormat="1" ht="12.75">
      <c r="A419" s="1">
        <v>4</v>
      </c>
      <c r="B419" s="9">
        <v>78.44</v>
      </c>
      <c r="C419" s="3">
        <f>LOG10(B419)</f>
        <v>1.8945375849957464</v>
      </c>
      <c r="D419">
        <f>LOG10(A419)</f>
        <v>0.6020599913279624</v>
      </c>
      <c r="E419"/>
      <c r="F419"/>
      <c r="G419"/>
      <c r="H419"/>
      <c r="I419"/>
      <c r="J419" s="57"/>
    </row>
    <row r="420" spans="1:10" s="4" customFormat="1" ht="12.75">
      <c r="A420" s="1">
        <v>5</v>
      </c>
      <c r="B420" s="9">
        <v>122.65</v>
      </c>
      <c r="C420" s="3">
        <f>LOG10(B420)</f>
        <v>2.0886675525424043</v>
      </c>
      <c r="D420">
        <f>LOG10(A420)</f>
        <v>0.6989700043360189</v>
      </c>
      <c r="E420"/>
      <c r="F420"/>
      <c r="G420"/>
      <c r="H420"/>
      <c r="I420"/>
      <c r="J420" s="59"/>
    </row>
    <row r="421" spans="1:10" s="4" customFormat="1" ht="12.75">
      <c r="A421"/>
      <c r="B421"/>
      <c r="C421"/>
      <c r="D421"/>
      <c r="E421"/>
      <c r="F421"/>
      <c r="G421"/>
      <c r="H421"/>
      <c r="I421"/>
      <c r="J421" s="60"/>
    </row>
    <row r="422" spans="1:10" s="4" customFormat="1" ht="12.75">
      <c r="A422"/>
      <c r="B422"/>
      <c r="C422"/>
      <c r="D422"/>
      <c r="E422"/>
      <c r="F422"/>
      <c r="G422"/>
      <c r="H422"/>
      <c r="I422"/>
      <c r="J422" s="61"/>
    </row>
    <row r="423" spans="1:10" s="4" customFormat="1" ht="12.75">
      <c r="A423"/>
      <c r="B423"/>
      <c r="C423"/>
      <c r="D423"/>
      <c r="E423"/>
      <c r="F423"/>
      <c r="G423"/>
      <c r="H423"/>
      <c r="I423"/>
      <c r="J423" s="57"/>
    </row>
    <row r="424" ht="12.75">
      <c r="J424" s="58"/>
    </row>
    <row r="425" ht="12.75">
      <c r="J425" s="58"/>
    </row>
    <row r="426" ht="12.75">
      <c r="J426" s="52"/>
    </row>
    <row r="427" ht="12.75">
      <c r="J427" s="62"/>
    </row>
    <row r="428" ht="12.75">
      <c r="J428" s="52"/>
    </row>
    <row r="429" ht="12.75">
      <c r="J429" s="63"/>
    </row>
    <row r="430" ht="12.75">
      <c r="J430" s="57"/>
    </row>
    <row r="431" ht="12.75">
      <c r="J431" s="58"/>
    </row>
    <row r="432" ht="12.75">
      <c r="J432" s="52"/>
    </row>
    <row r="433" ht="12.75">
      <c r="J433" s="63"/>
    </row>
    <row r="434" ht="12.75">
      <c r="J434" s="57"/>
    </row>
    <row r="435" ht="12.75">
      <c r="J435" s="58"/>
    </row>
    <row r="436" ht="12.75">
      <c r="J436" s="57"/>
    </row>
    <row r="437" spans="1:10" ht="12.75">
      <c r="A437" t="s">
        <v>145</v>
      </c>
      <c r="J437" s="58"/>
    </row>
    <row r="438" spans="1:10" ht="12.75">
      <c r="A438" t="s">
        <v>189</v>
      </c>
      <c r="J438" s="58"/>
    </row>
    <row r="439" spans="1:10" ht="12.75">
      <c r="A439" t="s">
        <v>146</v>
      </c>
      <c r="J439" s="58"/>
    </row>
    <row r="440" spans="3:10" ht="14.25">
      <c r="C440" t="s">
        <v>147</v>
      </c>
      <c r="J440" s="52"/>
    </row>
    <row r="441" spans="1:10" s="13" customFormat="1" ht="12.75">
      <c r="A441" s="4" t="s">
        <v>190</v>
      </c>
      <c r="B441" s="4"/>
      <c r="C441" s="4"/>
      <c r="D441" s="4"/>
      <c r="E441" s="4"/>
      <c r="F441" s="4"/>
      <c r="G441" s="4"/>
      <c r="H441" s="4"/>
      <c r="I441" s="4"/>
      <c r="J441" s="32"/>
    </row>
    <row r="442" spans="1:10" ht="12.75">
      <c r="A442" t="s">
        <v>168</v>
      </c>
      <c r="J442" s="52"/>
    </row>
    <row r="443" spans="1:10" ht="12.75">
      <c r="A443" t="s">
        <v>167</v>
      </c>
      <c r="J443" s="64"/>
    </row>
    <row r="444" spans="1:10" s="2" customFormat="1" ht="12.75">
      <c r="A444"/>
      <c r="B444" t="s">
        <v>169</v>
      </c>
      <c r="C444"/>
      <c r="D444"/>
      <c r="E444"/>
      <c r="F444"/>
      <c r="G444"/>
      <c r="H444"/>
      <c r="I444"/>
      <c r="J444" s="65"/>
    </row>
    <row r="445" spans="1:10" ht="12.75">
      <c r="A445" t="s">
        <v>170</v>
      </c>
      <c r="J445" s="58"/>
    </row>
    <row r="446" spans="2:10" ht="12.75" customHeight="1" hidden="1">
      <c r="B446" t="s">
        <v>171</v>
      </c>
      <c r="J446" s="58"/>
    </row>
    <row r="447" spans="1:10" ht="12.75">
      <c r="A447" t="s">
        <v>172</v>
      </c>
      <c r="J447" s="52"/>
    </row>
    <row r="448" spans="2:10" ht="14.25">
      <c r="B448" t="s">
        <v>173</v>
      </c>
      <c r="J448" s="64"/>
    </row>
    <row r="449" ht="12.75">
      <c r="J449" s="57"/>
    </row>
    <row r="450" spans="1:10" ht="12.75">
      <c r="A450" s="11" t="s">
        <v>159</v>
      </c>
      <c r="B450" s="4"/>
      <c r="C450" s="4"/>
      <c r="D450" s="4"/>
      <c r="E450" s="4"/>
      <c r="F450" s="4"/>
      <c r="G450" s="4"/>
      <c r="H450" s="4"/>
      <c r="J450" s="58"/>
    </row>
    <row r="451" spans="1:10" ht="12.75">
      <c r="A451" s="4" t="s">
        <v>155</v>
      </c>
      <c r="B451" s="4"/>
      <c r="C451" s="4"/>
      <c r="D451" s="4"/>
      <c r="E451" s="4"/>
      <c r="F451" s="4"/>
      <c r="G451" s="4"/>
      <c r="H451" s="4"/>
      <c r="J451" s="58"/>
    </row>
    <row r="452" spans="1:10" ht="12.75">
      <c r="A452" s="4" t="s">
        <v>158</v>
      </c>
      <c r="B452" s="4"/>
      <c r="C452" s="4"/>
      <c r="D452" s="4"/>
      <c r="E452" s="4"/>
      <c r="F452" s="4"/>
      <c r="G452" s="4"/>
      <c r="H452" s="4"/>
      <c r="J452" s="52"/>
    </row>
    <row r="453" spans="1:10" ht="12.75">
      <c r="A453" s="4" t="s">
        <v>198</v>
      </c>
      <c r="B453" s="4"/>
      <c r="C453" s="4"/>
      <c r="D453" s="4"/>
      <c r="E453" s="4"/>
      <c r="F453" s="4"/>
      <c r="G453" s="4"/>
      <c r="H453" s="4"/>
      <c r="J453" s="63"/>
    </row>
    <row r="454" spans="1:8" ht="12.75">
      <c r="A454" s="4" t="s">
        <v>191</v>
      </c>
      <c r="B454" s="4"/>
      <c r="C454" s="4"/>
      <c r="D454" s="4"/>
      <c r="E454" s="4"/>
      <c r="F454" s="4"/>
      <c r="G454" s="4"/>
      <c r="H454" s="4"/>
    </row>
    <row r="455" ht="12.75">
      <c r="A455" t="s">
        <v>192</v>
      </c>
    </row>
    <row r="456" ht="12.75">
      <c r="A456" s="4" t="s">
        <v>156</v>
      </c>
    </row>
    <row r="457" ht="12.75">
      <c r="A457" t="s">
        <v>157</v>
      </c>
    </row>
    <row r="458" ht="12.75">
      <c r="A458" s="69" t="s">
        <v>160</v>
      </c>
    </row>
    <row r="459" ht="12.75">
      <c r="A459" t="s">
        <v>161</v>
      </c>
    </row>
    <row r="460" ht="12.75">
      <c r="A460" t="s">
        <v>162</v>
      </c>
    </row>
    <row r="461" ht="12.75">
      <c r="A461" t="s">
        <v>193</v>
      </c>
    </row>
    <row r="462" spans="1:14" ht="15.75">
      <c r="A462" s="69" t="s">
        <v>19</v>
      </c>
      <c r="J462" s="67"/>
      <c r="K462" s="66"/>
      <c r="L462" s="66"/>
      <c r="M462" s="66"/>
      <c r="N462" s="66"/>
    </row>
    <row r="463" spans="1:14" ht="15.75">
      <c r="A463" t="s">
        <v>163</v>
      </c>
      <c r="J463" s="66"/>
      <c r="K463" s="66"/>
      <c r="L463" s="66"/>
      <c r="M463" s="66"/>
      <c r="N463" s="66"/>
    </row>
    <row r="464" ht="15.75">
      <c r="A464" t="s">
        <v>164</v>
      </c>
    </row>
    <row r="465" ht="12.75">
      <c r="A465" t="s">
        <v>165</v>
      </c>
    </row>
    <row r="466" ht="15.75">
      <c r="A466" t="s">
        <v>166</v>
      </c>
    </row>
    <row r="468" ht="12.75">
      <c r="A468" s="14" t="s">
        <v>194</v>
      </c>
    </row>
    <row r="469" spans="1:3" ht="12.75">
      <c r="A469" t="s">
        <v>153</v>
      </c>
      <c r="C469" s="1"/>
    </row>
    <row r="470" spans="1:8" ht="12.75">
      <c r="A470" s="1" t="s">
        <v>20</v>
      </c>
      <c r="B470" s="1" t="s">
        <v>152</v>
      </c>
      <c r="C470" s="1"/>
      <c r="H470" s="4"/>
    </row>
    <row r="471" spans="1:8" ht="12.75">
      <c r="A471" s="1">
        <v>0.39</v>
      </c>
      <c r="B471" s="1">
        <v>0.24</v>
      </c>
      <c r="C471" s="1"/>
      <c r="H471" s="4"/>
    </row>
    <row r="472" spans="1:8" ht="12" customHeight="1">
      <c r="A472" s="1">
        <v>0.72</v>
      </c>
      <c r="B472" s="1">
        <v>0.62</v>
      </c>
      <c r="C472" s="1"/>
      <c r="H472" s="4"/>
    </row>
    <row r="473" spans="1:8" ht="12.75">
      <c r="A473" s="1">
        <v>1</v>
      </c>
      <c r="B473" s="1">
        <v>1</v>
      </c>
      <c r="C473" s="1"/>
      <c r="H473" s="4"/>
    </row>
    <row r="474" spans="1:8" ht="12.75">
      <c r="A474" s="1">
        <v>1.52</v>
      </c>
      <c r="B474" s="1">
        <v>1.9</v>
      </c>
      <c r="C474" s="1"/>
      <c r="H474" s="4"/>
    </row>
    <row r="475" spans="1:8" ht="12.75">
      <c r="A475" s="1">
        <v>5.2</v>
      </c>
      <c r="B475" s="1">
        <v>12</v>
      </c>
      <c r="C475" s="1"/>
      <c r="H475" s="4"/>
    </row>
    <row r="476" spans="1:8" ht="12.75">
      <c r="A476" s="1">
        <v>9.54</v>
      </c>
      <c r="B476" s="1">
        <v>29</v>
      </c>
      <c r="C476" s="1"/>
      <c r="H476" s="4"/>
    </row>
    <row r="477" spans="1:9" ht="12.75">
      <c r="A477" s="1"/>
      <c r="B477" s="1"/>
      <c r="C477" s="1"/>
      <c r="H477" s="4"/>
      <c r="I477" s="4"/>
    </row>
    <row r="478" spans="1:9" ht="12.75">
      <c r="A478" s="4" t="s">
        <v>154</v>
      </c>
      <c r="B478" s="1"/>
      <c r="C478" s="1"/>
      <c r="H478" s="4"/>
      <c r="I478" s="4"/>
    </row>
    <row r="479" spans="1:9" ht="12.75">
      <c r="A479" s="4" t="s">
        <v>195</v>
      </c>
      <c r="B479" s="4"/>
      <c r="C479" s="4"/>
      <c r="D479" s="4"/>
      <c r="E479" s="4"/>
      <c r="F479" s="4"/>
      <c r="G479" s="4"/>
      <c r="H479" s="4"/>
      <c r="I479" s="4"/>
    </row>
    <row r="480" spans="1:9" ht="12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2.75">
      <c r="A481" s="11" t="s">
        <v>196</v>
      </c>
      <c r="B481" s="4"/>
      <c r="C481" s="4"/>
      <c r="D481" s="4"/>
      <c r="E481" s="4"/>
      <c r="F481" s="4"/>
      <c r="G481" s="4"/>
      <c r="H481" s="4"/>
      <c r="I481" s="4"/>
    </row>
    <row r="482" spans="1:9" ht="12.75">
      <c r="A482" s="4" t="s">
        <v>197</v>
      </c>
      <c r="B482" s="4"/>
      <c r="C482" s="4"/>
      <c r="D482" s="4"/>
      <c r="E482" s="4"/>
      <c r="F482" s="4"/>
      <c r="G482" s="4"/>
      <c r="H482" s="4"/>
      <c r="I482" s="4"/>
    </row>
    <row r="483" spans="1:9" ht="12.75">
      <c r="A483" s="48" t="s">
        <v>136</v>
      </c>
      <c r="B483" s="49" t="s">
        <v>135</v>
      </c>
      <c r="C483" s="4"/>
      <c r="D483" s="4"/>
      <c r="E483" s="4"/>
      <c r="F483" s="4"/>
      <c r="G483" s="4"/>
      <c r="H483" s="4"/>
      <c r="I483" s="4"/>
    </row>
    <row r="484" spans="1:9" ht="12.75">
      <c r="A484" s="1">
        <v>1</v>
      </c>
      <c r="B484" s="3">
        <v>4.91</v>
      </c>
      <c r="C484" s="4"/>
      <c r="D484" s="4"/>
      <c r="E484" s="4"/>
      <c r="F484" s="4"/>
      <c r="G484" s="4"/>
      <c r="H484" s="4"/>
      <c r="I484" s="4"/>
    </row>
    <row r="485" spans="1:9" ht="12.75">
      <c r="A485" s="1">
        <v>2</v>
      </c>
      <c r="B485" s="3">
        <v>19.65</v>
      </c>
      <c r="C485" s="4"/>
      <c r="D485" s="4"/>
      <c r="E485" s="4"/>
      <c r="F485" s="4"/>
      <c r="G485" s="4"/>
      <c r="H485" s="4"/>
      <c r="I485" s="4"/>
    </row>
    <row r="486" spans="1:9" ht="12.75">
      <c r="A486" s="1">
        <v>3</v>
      </c>
      <c r="B486" s="3">
        <v>44.18</v>
      </c>
      <c r="C486" s="4"/>
      <c r="D486" s="4"/>
      <c r="E486" s="4"/>
      <c r="F486" s="4"/>
      <c r="G486" s="4"/>
      <c r="H486" s="4"/>
      <c r="I486" s="4"/>
    </row>
    <row r="487" spans="1:9" ht="12.75">
      <c r="A487" s="1">
        <v>4</v>
      </c>
      <c r="B487" s="3">
        <v>78.44</v>
      </c>
      <c r="C487" s="4"/>
      <c r="D487" s="4"/>
      <c r="E487" s="4"/>
      <c r="F487" s="4"/>
      <c r="G487" s="4"/>
      <c r="H487" s="4"/>
      <c r="I487" s="4"/>
    </row>
    <row r="488" spans="1:9" ht="12.75">
      <c r="A488" s="1">
        <v>5</v>
      </c>
      <c r="B488" s="3">
        <v>122.65</v>
      </c>
      <c r="C488" s="4"/>
      <c r="D488" s="4"/>
      <c r="E488" s="4"/>
      <c r="F488" s="4"/>
      <c r="G488" s="4"/>
      <c r="H488" s="4"/>
      <c r="I488" s="4"/>
    </row>
    <row r="489" spans="1:9" ht="12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2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2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2.75">
      <c r="A492" s="4"/>
      <c r="B492" s="4"/>
      <c r="C492" s="4"/>
      <c r="D492" s="4"/>
      <c r="E492" s="4"/>
      <c r="F492" s="4"/>
      <c r="G492" s="4"/>
      <c r="H492" s="4"/>
      <c r="I492" s="4"/>
    </row>
    <row r="508" ht="12.75">
      <c r="A508" t="s">
        <v>184</v>
      </c>
    </row>
    <row r="509" spans="1:4" ht="12.75">
      <c r="A509" s="2" t="s">
        <v>177</v>
      </c>
      <c r="B509" s="2"/>
      <c r="C509" s="2"/>
      <c r="D509" s="2"/>
    </row>
    <row r="510" spans="1:9" ht="12.75">
      <c r="A510" s="13" t="s">
        <v>178</v>
      </c>
      <c r="B510" s="13"/>
      <c r="C510" s="13"/>
      <c r="D510" s="13"/>
      <c r="E510" s="13"/>
      <c r="F510" s="13"/>
      <c r="G510" s="13"/>
      <c r="H510" s="13"/>
      <c r="I510" s="13"/>
    </row>
    <row r="511" ht="12.75">
      <c r="A511" t="s">
        <v>179</v>
      </c>
    </row>
    <row r="512" ht="12.75">
      <c r="A512" t="s">
        <v>180</v>
      </c>
    </row>
    <row r="513" spans="1:9" ht="12.75">
      <c r="A513" s="2" t="s">
        <v>181</v>
      </c>
      <c r="B513" s="2"/>
      <c r="C513" s="2"/>
      <c r="D513" s="2"/>
      <c r="E513" s="2"/>
      <c r="F513" s="2"/>
      <c r="G513" s="2"/>
      <c r="H513" s="2"/>
      <c r="I513" s="2"/>
    </row>
    <row r="514" ht="12.75">
      <c r="A514" s="13" t="s">
        <v>182</v>
      </c>
    </row>
    <row r="516" spans="1:5" ht="12.75">
      <c r="A516" s="66" t="s">
        <v>183</v>
      </c>
      <c r="B516" s="66"/>
      <c r="C516" s="66"/>
      <c r="D516" s="66"/>
      <c r="E516" s="66"/>
    </row>
    <row r="517" spans="1:5" ht="12.75">
      <c r="A517" s="66"/>
      <c r="B517" s="66"/>
      <c r="C517" s="66"/>
      <c r="D517" s="66"/>
      <c r="E517" s="66"/>
    </row>
    <row r="518" ht="12.75">
      <c r="A518" s="13" t="s">
        <v>18</v>
      </c>
    </row>
    <row r="540" ht="15.75">
      <c r="A540" s="30" t="s">
        <v>230</v>
      </c>
    </row>
    <row r="542" ht="12.75">
      <c r="A542" t="s">
        <v>203</v>
      </c>
    </row>
    <row r="543" ht="12.75">
      <c r="A543" s="14" t="s">
        <v>204</v>
      </c>
    </row>
    <row r="544" ht="12.75">
      <c r="A544" t="s">
        <v>199</v>
      </c>
    </row>
    <row r="545" ht="12.75">
      <c r="A545" t="s">
        <v>200</v>
      </c>
    </row>
    <row r="547" spans="1:3" ht="12.75">
      <c r="A547" s="6" t="s">
        <v>202</v>
      </c>
      <c r="B547" s="1" t="s">
        <v>201</v>
      </c>
      <c r="C547" s="1"/>
    </row>
    <row r="548" spans="1:3" ht="12.75">
      <c r="A548" s="1">
        <v>1</v>
      </c>
      <c r="B548" s="3">
        <v>996</v>
      </c>
      <c r="C548" s="1"/>
    </row>
    <row r="549" spans="1:3" ht="12.75">
      <c r="A549" s="1">
        <v>2</v>
      </c>
      <c r="B549" s="3">
        <v>158</v>
      </c>
      <c r="C549" s="1"/>
    </row>
    <row r="550" spans="1:3" ht="12.75">
      <c r="A550" s="1">
        <v>3</v>
      </c>
      <c r="B550" s="3">
        <v>154</v>
      </c>
      <c r="C550" s="1"/>
    </row>
    <row r="551" spans="1:3" ht="12.75">
      <c r="A551" s="1">
        <v>4</v>
      </c>
      <c r="B551" s="3">
        <v>151</v>
      </c>
      <c r="C551" s="1"/>
    </row>
    <row r="552" spans="1:3" ht="12.75">
      <c r="A552" s="1">
        <v>5</v>
      </c>
      <c r="B552" s="3">
        <v>147</v>
      </c>
      <c r="C552" s="1"/>
    </row>
    <row r="553" spans="1:3" ht="12.75">
      <c r="A553" s="1">
        <v>6</v>
      </c>
      <c r="B553" s="3">
        <v>136</v>
      </c>
      <c r="C553" s="1"/>
    </row>
    <row r="554" spans="1:3" ht="12.75">
      <c r="A554" s="1">
        <v>7</v>
      </c>
      <c r="B554" s="3">
        <v>105</v>
      </c>
      <c r="C554" s="1"/>
    </row>
    <row r="555" spans="1:3" ht="12.75">
      <c r="A555" s="1">
        <v>8</v>
      </c>
      <c r="B555" s="3">
        <v>74</v>
      </c>
      <c r="C555" s="1"/>
    </row>
    <row r="556" spans="1:3" ht="12.75">
      <c r="A556" s="1">
        <v>9</v>
      </c>
      <c r="B556" s="3">
        <v>22</v>
      </c>
      <c r="C556" s="1"/>
    </row>
    <row r="557" spans="1:3" ht="12.75">
      <c r="A557" s="1"/>
      <c r="B557" s="1"/>
      <c r="C557" s="1"/>
    </row>
    <row r="558" spans="1:3" ht="12.75">
      <c r="A558" s="4" t="s">
        <v>205</v>
      </c>
      <c r="B558" s="1"/>
      <c r="C558" s="1"/>
    </row>
    <row r="559" spans="1:7" ht="12.75">
      <c r="A559" s="8" t="s">
        <v>206</v>
      </c>
      <c r="B559" s="70"/>
      <c r="C559" s="70"/>
      <c r="D559" s="2"/>
      <c r="E559" s="2"/>
      <c r="F559" s="2"/>
      <c r="G559" s="2"/>
    </row>
    <row r="560" spans="1:7" ht="12.75">
      <c r="A560" s="2" t="s">
        <v>207</v>
      </c>
      <c r="B560" s="2"/>
      <c r="C560" s="2"/>
      <c r="D560" s="2"/>
      <c r="E560" s="2"/>
      <c r="F560" s="2"/>
      <c r="G560" s="2"/>
    </row>
    <row r="561" spans="1:7" ht="12.75">
      <c r="A561" s="71" t="s">
        <v>208</v>
      </c>
      <c r="B561" s="71"/>
      <c r="C561" s="71"/>
      <c r="D561" s="2"/>
      <c r="E561" s="2"/>
      <c r="F561" s="2"/>
      <c r="G561" s="2"/>
    </row>
    <row r="582" ht="12.75">
      <c r="A582" t="s">
        <v>209</v>
      </c>
    </row>
    <row r="583" ht="14.25">
      <c r="A583" s="14" t="s">
        <v>220</v>
      </c>
    </row>
    <row r="585" spans="1:6" ht="12.75">
      <c r="A585" s="4" t="s">
        <v>174</v>
      </c>
      <c r="B585" s="4"/>
      <c r="C585" s="4"/>
      <c r="D585" s="4"/>
      <c r="E585" s="4"/>
      <c r="F585" s="4"/>
    </row>
    <row r="586" spans="1:6" ht="12.75">
      <c r="A586" s="4" t="s">
        <v>210</v>
      </c>
      <c r="B586" s="4"/>
      <c r="C586" s="4"/>
      <c r="D586" s="4"/>
      <c r="E586" s="4"/>
      <c r="F586" s="4"/>
    </row>
    <row r="587" spans="1:6" ht="12.75">
      <c r="A587" s="11" t="s">
        <v>211</v>
      </c>
      <c r="B587" s="4"/>
      <c r="C587" s="4"/>
      <c r="D587" s="4"/>
      <c r="E587" s="4"/>
      <c r="F587" s="4"/>
    </row>
    <row r="588" ht="12.75">
      <c r="A588" s="4" t="s">
        <v>176</v>
      </c>
    </row>
    <row r="589" ht="12.75">
      <c r="A589" s="4" t="s">
        <v>175</v>
      </c>
    </row>
    <row r="590" ht="12.75">
      <c r="A590" s="4"/>
    </row>
    <row r="591" ht="12.75">
      <c r="A591" s="4" t="s">
        <v>212</v>
      </c>
    </row>
    <row r="593" spans="1:7" ht="12.75">
      <c r="A593" s="2"/>
      <c r="B593" s="2"/>
      <c r="C593" s="43"/>
      <c r="D593" s="43"/>
      <c r="E593" s="43"/>
      <c r="F593" s="43"/>
      <c r="G593" s="2"/>
    </row>
    <row r="594" spans="3:6" ht="12.75">
      <c r="C594" s="18"/>
      <c r="D594" s="18"/>
      <c r="E594" s="18"/>
      <c r="F594" s="18"/>
    </row>
    <row r="595" spans="3:6" ht="12.75">
      <c r="C595" s="18"/>
      <c r="D595" s="18"/>
      <c r="E595" s="18"/>
      <c r="F595" s="18"/>
    </row>
    <row r="596" spans="3:6" ht="12.75">
      <c r="C596" s="18"/>
      <c r="D596" s="18"/>
      <c r="E596" s="18"/>
      <c r="F596" s="18"/>
    </row>
    <row r="597" spans="3:6" ht="12.75">
      <c r="C597" s="18"/>
      <c r="D597" s="18"/>
      <c r="E597" s="18"/>
      <c r="F597" s="18"/>
    </row>
    <row r="598" spans="3:6" ht="12.75">
      <c r="C598" s="18"/>
      <c r="D598" s="18"/>
      <c r="E598" s="18"/>
      <c r="F598" s="18"/>
    </row>
    <row r="599" spans="3:6" ht="12.75">
      <c r="C599" s="18"/>
      <c r="D599" s="18"/>
      <c r="E599" s="18"/>
      <c r="F599" s="18"/>
    </row>
    <row r="600" spans="3:6" ht="12.75">
      <c r="C600" s="18"/>
      <c r="D600" s="18"/>
      <c r="E600" s="18"/>
      <c r="F600" s="18"/>
    </row>
    <row r="601" spans="3:6" ht="12.75">
      <c r="C601" s="18"/>
      <c r="D601" s="18"/>
      <c r="E601" s="18"/>
      <c r="F601" s="18"/>
    </row>
    <row r="602" spans="1:6" ht="12.75">
      <c r="A602" s="1"/>
      <c r="B602" s="1"/>
      <c r="C602" s="19"/>
      <c r="D602" s="9"/>
      <c r="E602" s="18"/>
      <c r="F602" s="18"/>
    </row>
    <row r="603" spans="1:6" ht="12.75">
      <c r="A603" s="7"/>
      <c r="B603" s="1"/>
      <c r="C603" s="36"/>
      <c r="D603" s="9"/>
      <c r="E603" s="18"/>
      <c r="F603" s="18"/>
    </row>
    <row r="604" spans="1:6" ht="12.75">
      <c r="A604" s="1"/>
      <c r="B604" s="1"/>
      <c r="C604" s="9"/>
      <c r="D604" s="9"/>
      <c r="E604" s="18"/>
      <c r="F604" s="18"/>
    </row>
    <row r="605" spans="1:6" ht="12.75">
      <c r="A605" s="4"/>
      <c r="B605" s="1"/>
      <c r="C605" s="9"/>
      <c r="D605" s="9"/>
      <c r="E605" s="18"/>
      <c r="F605" s="18"/>
    </row>
    <row r="606" spans="3:6" ht="12.75">
      <c r="C606" s="18"/>
      <c r="D606" s="18"/>
      <c r="E606" s="18"/>
      <c r="F606" s="18"/>
    </row>
    <row r="611" ht="14.25">
      <c r="A611" t="s">
        <v>213</v>
      </c>
    </row>
    <row r="612" ht="12.75">
      <c r="A612" t="s">
        <v>214</v>
      </c>
    </row>
    <row r="613" ht="12.75">
      <c r="A613" t="s">
        <v>215</v>
      </c>
    </row>
    <row r="614" ht="15.75">
      <c r="A614" s="30" t="s">
        <v>229</v>
      </c>
    </row>
    <row r="615" spans="1:6" ht="12.75">
      <c r="A615" t="s">
        <v>219</v>
      </c>
      <c r="B615" s="1"/>
      <c r="C615" s="36"/>
      <c r="D615" s="18"/>
      <c r="E615" s="18"/>
      <c r="F615" s="18"/>
    </row>
    <row r="616" spans="1:6" ht="12.75">
      <c r="A616" s="1"/>
      <c r="B616" s="1"/>
      <c r="C616" s="36"/>
      <c r="D616" s="18"/>
      <c r="E616" s="18"/>
      <c r="F616" s="18"/>
    </row>
    <row r="617" spans="1:6" ht="12.75">
      <c r="A617" s="4" t="s">
        <v>216</v>
      </c>
      <c r="B617" s="4" t="s">
        <v>217</v>
      </c>
      <c r="C617" s="36"/>
      <c r="D617" s="18"/>
      <c r="E617" s="18"/>
      <c r="F617" s="18"/>
    </row>
    <row r="618" spans="1:6" ht="12.75">
      <c r="A618" s="1">
        <v>2</v>
      </c>
      <c r="B618" s="3">
        <v>25</v>
      </c>
      <c r="C618" s="1"/>
      <c r="D618" s="18"/>
      <c r="E618" s="18"/>
      <c r="F618" s="18"/>
    </row>
    <row r="619" spans="1:4" ht="12.75">
      <c r="A619" s="1">
        <v>3</v>
      </c>
      <c r="B619" s="3">
        <v>51</v>
      </c>
      <c r="C619" s="1"/>
      <c r="D619" s="18"/>
    </row>
    <row r="620" spans="1:4" ht="12.75">
      <c r="A620" s="1">
        <v>4</v>
      </c>
      <c r="B620" s="3">
        <v>67</v>
      </c>
      <c r="C620" s="1"/>
      <c r="D620" s="18"/>
    </row>
    <row r="621" spans="1:4" ht="12.75">
      <c r="A621" s="1">
        <v>5</v>
      </c>
      <c r="B621" s="3">
        <v>98</v>
      </c>
      <c r="C621" s="1"/>
      <c r="D621" s="18"/>
    </row>
    <row r="622" spans="1:4" ht="12.75">
      <c r="A622" s="1">
        <v>6</v>
      </c>
      <c r="B622" s="3">
        <v>197</v>
      </c>
      <c r="C622" s="1"/>
      <c r="D622" s="18"/>
    </row>
    <row r="623" spans="1:4" ht="12.75">
      <c r="A623" s="1">
        <v>7</v>
      </c>
      <c r="B623" s="3">
        <v>287</v>
      </c>
      <c r="C623" s="1"/>
      <c r="D623" s="18"/>
    </row>
    <row r="624" spans="1:4" ht="12.75">
      <c r="A624" s="1">
        <v>8</v>
      </c>
      <c r="B624" s="3">
        <v>339</v>
      </c>
      <c r="C624" s="1"/>
      <c r="D624" s="18"/>
    </row>
    <row r="625" spans="1:4" ht="12.75">
      <c r="A625" s="1">
        <v>9</v>
      </c>
      <c r="B625" s="3">
        <v>409</v>
      </c>
      <c r="C625" s="1"/>
      <c r="D625" s="18"/>
    </row>
    <row r="626" spans="1:4" ht="12.75">
      <c r="A626" s="1">
        <v>10</v>
      </c>
      <c r="B626" s="3">
        <v>512</v>
      </c>
      <c r="C626" s="1"/>
      <c r="D626" s="18"/>
    </row>
    <row r="627" spans="1:4" ht="12.75">
      <c r="A627" s="1">
        <v>11</v>
      </c>
      <c r="B627" s="3">
        <v>519</v>
      </c>
      <c r="C627" s="1"/>
      <c r="D627" s="18"/>
    </row>
    <row r="628" spans="1:4" ht="12.75">
      <c r="A628" s="1">
        <v>12</v>
      </c>
      <c r="B628" s="3">
        <v>534</v>
      </c>
      <c r="C628" s="1"/>
      <c r="D628" s="18"/>
    </row>
    <row r="629" spans="1:4" ht="12.75">
      <c r="A629" s="1">
        <v>13</v>
      </c>
      <c r="B629" s="3">
        <v>544</v>
      </c>
      <c r="C629" s="1"/>
      <c r="D629" s="18"/>
    </row>
    <row r="630" spans="1:4" ht="12.75">
      <c r="A630" s="1">
        <v>14</v>
      </c>
      <c r="B630" s="3">
        <v>551</v>
      </c>
      <c r="C630" s="1"/>
      <c r="D630" s="18"/>
    </row>
    <row r="631" spans="1:4" ht="12.75">
      <c r="A631" s="1">
        <v>15</v>
      </c>
      <c r="B631" s="3">
        <v>556</v>
      </c>
      <c r="C631" s="1"/>
      <c r="D631" s="18"/>
    </row>
    <row r="632" spans="2:4" ht="12.75">
      <c r="B632" s="1"/>
      <c r="C632" s="36"/>
      <c r="D632" s="18"/>
    </row>
    <row r="633" spans="2:4" ht="12.75">
      <c r="B633" s="1"/>
      <c r="C633" s="36"/>
      <c r="D633" s="18"/>
    </row>
    <row r="634" spans="2:4" ht="12.75">
      <c r="B634" s="1"/>
      <c r="C634" s="36"/>
      <c r="D634" s="18"/>
    </row>
    <row r="635" spans="2:4" ht="12.75">
      <c r="B635" s="1"/>
      <c r="C635" s="36"/>
      <c r="D635" s="18"/>
    </row>
    <row r="636" spans="3:4" ht="12.75">
      <c r="C636" s="18"/>
      <c r="D636" s="18"/>
    </row>
    <row r="637" spans="3:4" ht="12.75">
      <c r="C637" s="18"/>
      <c r="D637" s="18"/>
    </row>
    <row r="638" spans="3:4" ht="12.75">
      <c r="C638" s="18"/>
      <c r="D638" s="18"/>
    </row>
    <row r="654" spans="1:7" ht="12.75">
      <c r="A654" s="18"/>
      <c r="B654" s="18"/>
      <c r="C654" s="18"/>
      <c r="D654" s="18"/>
      <c r="E654" s="18"/>
      <c r="F654" s="18"/>
      <c r="G654" s="18"/>
    </row>
    <row r="655" spans="1:7" ht="14.25">
      <c r="A655" s="18" t="s">
        <v>221</v>
      </c>
      <c r="B655" s="18"/>
      <c r="C655" s="18"/>
      <c r="D655" s="18"/>
      <c r="E655" s="18"/>
      <c r="F655" s="18"/>
      <c r="G655" s="18"/>
    </row>
    <row r="656" spans="1:7" ht="12.75">
      <c r="A656" s="18" t="s">
        <v>218</v>
      </c>
      <c r="B656" s="18"/>
      <c r="C656" s="18"/>
      <c r="D656" s="18"/>
      <c r="E656" s="18"/>
      <c r="F656" s="18"/>
      <c r="G656" s="18"/>
    </row>
    <row r="657" spans="1:7" ht="12.75">
      <c r="A657" s="18" t="s">
        <v>222</v>
      </c>
      <c r="B657" s="18"/>
      <c r="C657" s="18"/>
      <c r="D657" s="18"/>
      <c r="E657" s="18"/>
      <c r="F657" s="18"/>
      <c r="G657" s="18"/>
    </row>
    <row r="658" spans="1:7" ht="12.75">
      <c r="A658" s="19" t="s">
        <v>223</v>
      </c>
      <c r="B658" s="9"/>
      <c r="C658" s="9"/>
      <c r="D658" s="9"/>
      <c r="E658" s="18"/>
      <c r="F658" s="18"/>
      <c r="G658" s="18"/>
    </row>
    <row r="659" spans="1:7" ht="12.75">
      <c r="A659" s="19" t="s">
        <v>224</v>
      </c>
      <c r="B659" s="9"/>
      <c r="C659" s="18"/>
      <c r="D659" s="9"/>
      <c r="E659" s="18"/>
      <c r="F659" s="18"/>
      <c r="G659" s="18"/>
    </row>
    <row r="660" spans="1:7" ht="12.75">
      <c r="A660" s="82" t="s">
        <v>225</v>
      </c>
      <c r="B660" s="9"/>
      <c r="C660" s="17"/>
      <c r="D660" s="9"/>
      <c r="E660" s="18"/>
      <c r="F660" s="18"/>
      <c r="G660" s="18"/>
    </row>
    <row r="661" spans="1:7" ht="12.75">
      <c r="A661" s="4" t="s">
        <v>216</v>
      </c>
      <c r="B661" s="4" t="s">
        <v>217</v>
      </c>
      <c r="C661" s="9" t="s">
        <v>226</v>
      </c>
      <c r="D661" s="9" t="s">
        <v>2</v>
      </c>
      <c r="E661" s="18"/>
      <c r="F661" s="18"/>
      <c r="G661" s="18"/>
    </row>
    <row r="662" spans="1:7" ht="12.75">
      <c r="A662" s="1">
        <v>2</v>
      </c>
      <c r="B662" s="3">
        <v>25</v>
      </c>
      <c r="C662" s="3">
        <f>LN(($D$662/B662)-1)</f>
        <v>3.0633909220278057</v>
      </c>
      <c r="D662" s="9">
        <v>560</v>
      </c>
      <c r="E662" s="18"/>
      <c r="F662" s="18"/>
      <c r="G662" s="18"/>
    </row>
    <row r="663" spans="1:7" ht="12.75">
      <c r="A663" s="1">
        <v>3</v>
      </c>
      <c r="B663" s="3">
        <v>51</v>
      </c>
      <c r="C663" s="3">
        <f>LN(($D$662/B663)-1)</f>
        <v>2.3006223838261968</v>
      </c>
      <c r="D663" s="18"/>
      <c r="E663" s="18"/>
      <c r="F663" s="18"/>
      <c r="G663" s="18"/>
    </row>
    <row r="664" spans="1:7" ht="12.75">
      <c r="A664" s="1">
        <v>4</v>
      </c>
      <c r="B664" s="3">
        <v>67</v>
      </c>
      <c r="C664" s="3">
        <f>LN(($D$662/B664)-1)</f>
        <v>1.995816554651724</v>
      </c>
      <c r="D664" s="18"/>
      <c r="E664" s="18"/>
      <c r="F664" s="18"/>
      <c r="G664" s="18"/>
    </row>
    <row r="665" spans="1:7" ht="12.75">
      <c r="A665" s="1">
        <v>5</v>
      </c>
      <c r="B665" s="3">
        <v>98</v>
      </c>
      <c r="C665" s="3">
        <f>LN(($D$662/B665)-1)</f>
        <v>1.550597412411167</v>
      </c>
      <c r="D665" s="18"/>
      <c r="E665" s="18"/>
      <c r="F665" s="18"/>
      <c r="G665" s="18"/>
    </row>
    <row r="666" spans="1:7" ht="12.75">
      <c r="A666" s="1">
        <v>6</v>
      </c>
      <c r="B666" s="3">
        <v>197</v>
      </c>
      <c r="C666" s="3">
        <f>LN(($D$662/B666)-1)</f>
        <v>0.6111991055268623</v>
      </c>
      <c r="D666" s="18"/>
      <c r="E666" s="18"/>
      <c r="F666" s="18"/>
      <c r="G666" s="18"/>
    </row>
    <row r="667" spans="1:7" ht="12.75">
      <c r="A667" s="1">
        <v>7</v>
      </c>
      <c r="B667" s="3">
        <v>287</v>
      </c>
      <c r="C667" s="3">
        <f>LN(($D$662/B667)-1)</f>
        <v>-0.05001042057466142</v>
      </c>
      <c r="D667" s="18"/>
      <c r="E667" s="18"/>
      <c r="F667" s="18"/>
      <c r="G667" s="18"/>
    </row>
    <row r="668" spans="1:7" ht="12.75">
      <c r="A668" s="1">
        <v>8</v>
      </c>
      <c r="B668" s="3">
        <v>339</v>
      </c>
      <c r="C668" s="3">
        <f>LN(($D$662/B668)-1)</f>
        <v>-0.4278374058626975</v>
      </c>
      <c r="D668" s="18"/>
      <c r="E668" s="18"/>
      <c r="F668" s="18"/>
      <c r="G668" s="18"/>
    </row>
    <row r="669" spans="1:7" ht="12.75">
      <c r="A669" s="1">
        <v>9</v>
      </c>
      <c r="B669" s="3">
        <v>409</v>
      </c>
      <c r="C669" s="3">
        <f>LN(($D$662/B669)-1)</f>
        <v>-0.9964353192278772</v>
      </c>
      <c r="D669" s="18"/>
      <c r="E669" s="18"/>
      <c r="F669" s="18"/>
      <c r="G669" s="18"/>
    </row>
    <row r="670" spans="1:7" ht="12.75">
      <c r="A670" s="1">
        <v>10</v>
      </c>
      <c r="B670" s="3">
        <v>512</v>
      </c>
      <c r="C670" s="3">
        <f>LN(($D$662/B670)-1)</f>
        <v>-2.367123614131617</v>
      </c>
      <c r="D670" s="18"/>
      <c r="E670" s="18"/>
      <c r="F670" s="18"/>
      <c r="G670" s="18"/>
    </row>
    <row r="671" spans="1:7" ht="12.75">
      <c r="A671" s="1">
        <v>11</v>
      </c>
      <c r="B671" s="3">
        <v>519</v>
      </c>
      <c r="C671" s="3">
        <f>LN(($D$662/B671)-1)</f>
        <v>-2.53833181646158</v>
      </c>
      <c r="D671" s="72"/>
      <c r="E671" s="18"/>
      <c r="F671" s="18"/>
      <c r="G671" s="18"/>
    </row>
    <row r="672" spans="1:7" ht="12.75">
      <c r="A672" s="1">
        <v>12</v>
      </c>
      <c r="B672" s="3">
        <v>534</v>
      </c>
      <c r="C672" s="3">
        <f>LN(($D$662/B672)-1)</f>
        <v>-3.022299300938715</v>
      </c>
      <c r="D672" s="72"/>
      <c r="E672" s="18"/>
      <c r="F672" s="18"/>
      <c r="G672" s="18"/>
    </row>
    <row r="673" spans="1:7" ht="12.75">
      <c r="A673" s="1">
        <v>13</v>
      </c>
      <c r="B673" s="3">
        <v>544</v>
      </c>
      <c r="C673" s="3">
        <f>LN(($D$662/B673)-1)</f>
        <v>-3.526360524616165</v>
      </c>
      <c r="D673" s="72"/>
      <c r="E673" s="18"/>
      <c r="F673" s="18"/>
      <c r="G673" s="18"/>
    </row>
    <row r="674" spans="1:7" ht="12.75">
      <c r="A674" s="1">
        <v>14</v>
      </c>
      <c r="B674" s="3">
        <v>551</v>
      </c>
      <c r="C674" s="3">
        <f>LN(($D$662/B674)-1)</f>
        <v>-4.114510231816697</v>
      </c>
      <c r="D674" s="72"/>
      <c r="E674" s="18"/>
      <c r="F674" s="18"/>
      <c r="G674" s="18"/>
    </row>
    <row r="675" spans="1:7" ht="12.75">
      <c r="A675" s="1">
        <v>15</v>
      </c>
      <c r="B675" s="3">
        <v>556</v>
      </c>
      <c r="C675" s="3">
        <f>LN(($D$662/B675)-1)</f>
        <v>-4.934473933130698</v>
      </c>
      <c r="D675" s="72"/>
      <c r="E675" s="18"/>
      <c r="F675" s="18"/>
      <c r="G675" s="18"/>
    </row>
    <row r="676" spans="1:7" ht="12.75">
      <c r="A676" s="9"/>
      <c r="B676" s="9"/>
      <c r="C676" s="9"/>
      <c r="D676" s="72"/>
      <c r="E676" s="18"/>
      <c r="F676" s="18"/>
      <c r="G676" s="18"/>
    </row>
    <row r="677" spans="1:7" ht="12.75">
      <c r="A677" s="9"/>
      <c r="B677" s="9"/>
      <c r="C677" s="9"/>
      <c r="D677" s="72"/>
      <c r="E677" s="18"/>
      <c r="F677" s="18"/>
      <c r="G677" s="18"/>
    </row>
    <row r="678" spans="1:7" ht="12.75">
      <c r="A678" s="9"/>
      <c r="B678" s="9"/>
      <c r="C678" s="9"/>
      <c r="D678" s="72"/>
      <c r="E678" s="18"/>
      <c r="F678" s="18"/>
      <c r="G678" s="18"/>
    </row>
    <row r="679" spans="1:7" ht="12.75">
      <c r="A679" s="9"/>
      <c r="B679" s="9"/>
      <c r="C679" s="9"/>
      <c r="D679" s="72"/>
      <c r="E679" s="18"/>
      <c r="F679" s="18"/>
      <c r="G679" s="18"/>
    </row>
    <row r="680" spans="1:7" ht="12.75">
      <c r="A680" s="9"/>
      <c r="B680" s="9"/>
      <c r="C680" s="9"/>
      <c r="D680" s="72"/>
      <c r="E680" s="18"/>
      <c r="F680" s="18"/>
      <c r="G680" s="18"/>
    </row>
    <row r="681" spans="1:7" ht="12.75">
      <c r="A681" s="9"/>
      <c r="B681" s="9"/>
      <c r="C681" s="9"/>
      <c r="D681" s="72"/>
      <c r="E681" s="18"/>
      <c r="F681" s="18"/>
      <c r="G681" s="18"/>
    </row>
    <row r="682" spans="1:7" ht="12.75">
      <c r="A682" s="9"/>
      <c r="B682" s="9"/>
      <c r="C682" s="9"/>
      <c r="D682" s="72"/>
      <c r="E682" s="18"/>
      <c r="F682" s="18"/>
      <c r="G682" s="18"/>
    </row>
    <row r="683" spans="1:7" ht="12.75">
      <c r="A683" s="9"/>
      <c r="B683" s="9"/>
      <c r="C683" s="9"/>
      <c r="D683" s="72"/>
      <c r="E683" s="18"/>
      <c r="F683" s="18"/>
      <c r="G683" s="18"/>
    </row>
    <row r="684" spans="1:7" ht="12.75">
      <c r="A684" s="9"/>
      <c r="B684" s="9"/>
      <c r="C684" s="9"/>
      <c r="D684" s="72"/>
      <c r="E684" s="18"/>
      <c r="F684" s="18"/>
      <c r="G684" s="18"/>
    </row>
    <row r="685" spans="1:7" ht="12.75">
      <c r="A685" s="9"/>
      <c r="B685" s="9"/>
      <c r="C685" s="9"/>
      <c r="D685" s="72"/>
      <c r="E685" s="18"/>
      <c r="F685" s="18"/>
      <c r="G685" s="18"/>
    </row>
    <row r="686" spans="1:7" ht="12.75">
      <c r="A686" s="19"/>
      <c r="B686" s="9"/>
      <c r="C686" s="9"/>
      <c r="D686" s="72"/>
      <c r="E686" s="18"/>
      <c r="F686" s="18"/>
      <c r="G686" s="18"/>
    </row>
    <row r="687" spans="1:7" ht="12.75">
      <c r="A687" s="72"/>
      <c r="B687" s="9"/>
      <c r="C687" s="9"/>
      <c r="D687" s="72"/>
      <c r="E687" s="18"/>
      <c r="F687" s="18"/>
      <c r="G687" s="18"/>
    </row>
    <row r="688" spans="1:7" ht="12.75">
      <c r="A688" s="19"/>
      <c r="B688" s="9"/>
      <c r="C688" s="9"/>
      <c r="D688" s="72"/>
      <c r="E688" s="18"/>
      <c r="F688" s="18"/>
      <c r="G688" s="18"/>
    </row>
    <row r="689" spans="1:7" ht="12.75">
      <c r="A689" s="18"/>
      <c r="B689" s="18"/>
      <c r="C689" s="18"/>
      <c r="D689" s="18"/>
      <c r="E689" s="18"/>
      <c r="F689" s="18"/>
      <c r="G689" s="18"/>
    </row>
    <row r="690" spans="1:7" ht="12.75">
      <c r="A690" s="18"/>
      <c r="B690" s="18"/>
      <c r="C690" s="18"/>
      <c r="D690" s="18"/>
      <c r="E690" s="18"/>
      <c r="F690" s="18"/>
      <c r="G690" s="18"/>
    </row>
    <row r="691" spans="1:7" ht="12.75">
      <c r="A691" s="18"/>
      <c r="B691" s="18"/>
      <c r="C691" s="18"/>
      <c r="D691" s="18"/>
      <c r="E691" s="18"/>
      <c r="F691" s="18"/>
      <c r="G691" s="18"/>
    </row>
    <row r="692" spans="1:7" ht="12.75">
      <c r="A692" s="73"/>
      <c r="B692" s="37"/>
      <c r="C692" s="9"/>
      <c r="D692" s="72"/>
      <c r="E692" s="18"/>
      <c r="F692" s="18"/>
      <c r="G692" s="18"/>
    </row>
    <row r="693" spans="1:7" ht="12.75">
      <c r="A693" s="18"/>
      <c r="B693" s="18"/>
      <c r="C693" s="18"/>
      <c r="D693" s="18"/>
      <c r="E693" s="18"/>
      <c r="F693" s="18"/>
      <c r="G693" s="18"/>
    </row>
    <row r="694" spans="1:7" ht="12.75">
      <c r="A694" s="18"/>
      <c r="B694" s="18"/>
      <c r="C694" s="18"/>
      <c r="D694" s="18"/>
      <c r="E694" s="18"/>
      <c r="F694" s="18"/>
      <c r="G694" s="18"/>
    </row>
    <row r="695" spans="1:7" ht="12.75">
      <c r="A695" s="18"/>
      <c r="B695" s="18"/>
      <c r="C695" s="18"/>
      <c r="D695" s="18"/>
      <c r="E695" s="18"/>
      <c r="F695" s="18"/>
      <c r="G695" s="18"/>
    </row>
    <row r="696" spans="1:7" ht="12.75">
      <c r="A696" s="74"/>
      <c r="B696" s="74"/>
      <c r="C696" s="74"/>
      <c r="D696" s="74"/>
      <c r="E696" s="18"/>
      <c r="F696" s="18"/>
      <c r="G696" s="18"/>
    </row>
    <row r="697" spans="1:7" ht="12.75">
      <c r="A697" s="18"/>
      <c r="B697" s="18"/>
      <c r="C697" s="18"/>
      <c r="D697" s="18"/>
      <c r="E697" s="18"/>
      <c r="F697" s="18"/>
      <c r="G697" s="18"/>
    </row>
    <row r="698" spans="1:7" ht="12.75">
      <c r="A698" s="18"/>
      <c r="B698" s="18"/>
      <c r="C698" s="18"/>
      <c r="D698" s="9"/>
      <c r="E698" s="18"/>
      <c r="F698" s="18"/>
      <c r="G698" s="18"/>
    </row>
    <row r="699" spans="1:7" ht="12.75">
      <c r="A699" s="18"/>
      <c r="B699" s="18"/>
      <c r="C699" s="18"/>
      <c r="D699" s="9"/>
      <c r="E699" s="18"/>
      <c r="F699" s="18"/>
      <c r="G699" s="18"/>
    </row>
    <row r="700" spans="1:7" ht="12.75">
      <c r="A700" s="19" t="s">
        <v>227</v>
      </c>
      <c r="B700" s="18"/>
      <c r="C700" s="18"/>
      <c r="D700" s="9"/>
      <c r="E700" s="18"/>
      <c r="F700" s="18"/>
      <c r="G700" s="18"/>
    </row>
    <row r="701" spans="1:7" ht="14.25">
      <c r="A701" s="18" t="s">
        <v>1</v>
      </c>
      <c r="B701" s="18"/>
      <c r="C701" s="18"/>
      <c r="D701" s="9"/>
      <c r="E701" s="18"/>
      <c r="F701" s="18"/>
      <c r="G701" s="18"/>
    </row>
    <row r="702" spans="1:7" ht="12.75">
      <c r="A702" s="18" t="s">
        <v>0</v>
      </c>
      <c r="B702" s="18"/>
      <c r="C702" s="18"/>
      <c r="D702" s="9"/>
      <c r="E702" s="18"/>
      <c r="F702" s="18"/>
      <c r="G702" s="18"/>
    </row>
    <row r="703" spans="1:7" ht="12.75">
      <c r="A703" s="9"/>
      <c r="B703" s="19"/>
      <c r="C703" s="9"/>
      <c r="D703" s="9"/>
      <c r="E703" s="9"/>
      <c r="F703" s="18"/>
      <c r="G703" s="18"/>
    </row>
    <row r="704" spans="1:7" ht="12.75">
      <c r="A704" s="4" t="s">
        <v>216</v>
      </c>
      <c r="B704" s="4" t="s">
        <v>217</v>
      </c>
      <c r="C704" s="9" t="s">
        <v>228</v>
      </c>
      <c r="D704" s="9"/>
      <c r="E704" s="9"/>
      <c r="F704" s="18"/>
      <c r="G704" s="18"/>
    </row>
    <row r="705" spans="1:7" ht="12.75">
      <c r="A705" s="1">
        <v>2</v>
      </c>
      <c r="B705" s="3">
        <v>25</v>
      </c>
      <c r="C705" s="3">
        <f>560/(1+76.0963*EXP(-0.6143*A705))</f>
        <v>24.06165473453838</v>
      </c>
      <c r="D705" s="9"/>
      <c r="E705" s="9"/>
      <c r="F705" s="18"/>
      <c r="G705" s="18"/>
    </row>
    <row r="706" spans="1:7" ht="12.75">
      <c r="A706" s="1">
        <v>3</v>
      </c>
      <c r="B706" s="3">
        <v>51</v>
      </c>
      <c r="C706" s="3">
        <f aca="true" t="shared" si="4" ref="C706:C718">560/(1+76.0963*EXP(-0.6143*A706))</f>
        <v>42.91049124208055</v>
      </c>
      <c r="D706" s="9"/>
      <c r="E706" s="9"/>
      <c r="F706" s="18"/>
      <c r="G706" s="18"/>
    </row>
    <row r="707" spans="1:7" ht="12.75">
      <c r="A707" s="1">
        <v>4</v>
      </c>
      <c r="B707" s="3">
        <v>67</v>
      </c>
      <c r="C707" s="3">
        <f t="shared" si="4"/>
        <v>74.47291037286703</v>
      </c>
      <c r="D707" s="9"/>
      <c r="E707" s="9"/>
      <c r="F707" s="18"/>
      <c r="G707" s="18"/>
    </row>
    <row r="708" spans="1:7" ht="12.75">
      <c r="A708" s="1">
        <v>5</v>
      </c>
      <c r="B708" s="3">
        <v>98</v>
      </c>
      <c r="C708" s="3">
        <f t="shared" si="4"/>
        <v>123.69722028946506</v>
      </c>
      <c r="D708" s="9"/>
      <c r="E708" s="9"/>
      <c r="F708" s="18"/>
      <c r="G708" s="18"/>
    </row>
    <row r="709" spans="1:7" ht="12.75">
      <c r="A709" s="1">
        <v>6</v>
      </c>
      <c r="B709" s="3">
        <v>197</v>
      </c>
      <c r="C709" s="3">
        <f t="shared" si="4"/>
        <v>192.5540115936176</v>
      </c>
      <c r="D709" s="9"/>
      <c r="E709" s="9"/>
      <c r="F709" s="18"/>
      <c r="G709" s="18"/>
    </row>
    <row r="710" spans="1:7" ht="12.75">
      <c r="A710" s="1">
        <v>7</v>
      </c>
      <c r="B710" s="3">
        <v>287</v>
      </c>
      <c r="C710" s="3">
        <f t="shared" si="4"/>
        <v>275.53442858641483</v>
      </c>
      <c r="D710" s="9"/>
      <c r="E710" s="9"/>
      <c r="F710" s="18"/>
      <c r="G710" s="18"/>
    </row>
    <row r="711" spans="1:7" ht="12.75">
      <c r="A711" s="1">
        <v>8</v>
      </c>
      <c r="B711" s="3">
        <v>339</v>
      </c>
      <c r="C711" s="3">
        <f t="shared" si="4"/>
        <v>359.30694302778954</v>
      </c>
      <c r="D711" s="9"/>
      <c r="E711" s="9"/>
      <c r="F711" s="18"/>
      <c r="G711" s="18"/>
    </row>
    <row r="712" spans="1:7" ht="12.75">
      <c r="A712" s="1">
        <v>9</v>
      </c>
      <c r="B712" s="3">
        <v>409</v>
      </c>
      <c r="C712" s="3">
        <f t="shared" si="4"/>
        <v>430.04487414160815</v>
      </c>
      <c r="D712" s="9"/>
      <c r="E712" s="9"/>
      <c r="F712" s="18"/>
      <c r="G712" s="18"/>
    </row>
    <row r="713" spans="1:7" ht="12.75">
      <c r="A713" s="1">
        <v>10</v>
      </c>
      <c r="B713" s="3">
        <v>512</v>
      </c>
      <c r="C713" s="3">
        <f t="shared" si="4"/>
        <v>481.31033044865353</v>
      </c>
      <c r="D713" s="9"/>
      <c r="E713" s="9"/>
      <c r="F713" s="18"/>
      <c r="G713" s="18"/>
    </row>
    <row r="714" spans="1:7" ht="12.75">
      <c r="A714" s="1">
        <v>11</v>
      </c>
      <c r="B714" s="3">
        <v>519</v>
      </c>
      <c r="C714" s="3">
        <f t="shared" si="4"/>
        <v>514.4923547614554</v>
      </c>
      <c r="D714" s="18"/>
      <c r="E714" s="18"/>
      <c r="F714" s="18"/>
      <c r="G714" s="18"/>
    </row>
    <row r="715" spans="1:7" ht="12.75">
      <c r="A715" s="1">
        <v>12</v>
      </c>
      <c r="B715" s="3">
        <v>534</v>
      </c>
      <c r="C715" s="3">
        <f t="shared" si="4"/>
        <v>534.4255922493912</v>
      </c>
      <c r="D715" s="18"/>
      <c r="E715" s="18"/>
      <c r="F715" s="18"/>
      <c r="G715" s="18"/>
    </row>
    <row r="716" spans="1:7" ht="12.75">
      <c r="A716" s="1">
        <v>13</v>
      </c>
      <c r="B716" s="3">
        <v>544</v>
      </c>
      <c r="C716" s="3">
        <f t="shared" si="4"/>
        <v>545.8675164458141</v>
      </c>
      <c r="D716" s="18"/>
      <c r="E716" s="18"/>
      <c r="F716" s="18"/>
      <c r="G716" s="18"/>
    </row>
    <row r="717" spans="1:7" ht="12.75">
      <c r="A717" s="1">
        <v>14</v>
      </c>
      <c r="B717" s="3">
        <v>551</v>
      </c>
      <c r="C717" s="3">
        <f t="shared" si="4"/>
        <v>552.2644495100054</v>
      </c>
      <c r="D717" s="18"/>
      <c r="E717" s="18"/>
      <c r="F717" s="18"/>
      <c r="G717" s="18"/>
    </row>
    <row r="718" spans="1:7" ht="12.75">
      <c r="A718" s="1">
        <v>15</v>
      </c>
      <c r="B718" s="3">
        <v>556</v>
      </c>
      <c r="C718" s="3">
        <f t="shared" si="4"/>
        <v>555.7882132923094</v>
      </c>
      <c r="D718" s="18"/>
      <c r="E718" s="18"/>
      <c r="F718" s="18"/>
      <c r="G718" s="18"/>
    </row>
    <row r="719" spans="1:7" ht="12.75">
      <c r="A719" s="9"/>
      <c r="B719" s="75"/>
      <c r="C719" s="18"/>
      <c r="D719" s="18"/>
      <c r="E719" s="18"/>
      <c r="F719" s="18"/>
      <c r="G719" s="18"/>
    </row>
    <row r="720" spans="1:7" ht="12.75">
      <c r="A720" s="9"/>
      <c r="B720" s="75"/>
      <c r="C720" s="18"/>
      <c r="D720" s="18"/>
      <c r="E720" s="18"/>
      <c r="F720" s="18"/>
      <c r="G720" s="18"/>
    </row>
    <row r="721" spans="1:7" ht="12.75">
      <c r="A721" s="18"/>
      <c r="B721" s="18"/>
      <c r="C721" s="18"/>
      <c r="D721" s="18"/>
      <c r="E721" s="18"/>
      <c r="F721" s="18"/>
      <c r="G721" s="18"/>
    </row>
    <row r="722" spans="1:7" ht="12.75">
      <c r="A722" s="18"/>
      <c r="B722" s="18"/>
      <c r="C722" s="18"/>
      <c r="D722" s="18"/>
      <c r="E722" s="18"/>
      <c r="F722" s="18"/>
      <c r="G722" s="18"/>
    </row>
    <row r="723" spans="1:7" ht="12.75">
      <c r="A723" s="18"/>
      <c r="B723" s="18"/>
      <c r="C723" s="18"/>
      <c r="D723" s="18"/>
      <c r="E723" s="18"/>
      <c r="F723" s="18"/>
      <c r="G723" s="18"/>
    </row>
    <row r="724" spans="1:7" ht="12.75">
      <c r="A724" s="18"/>
      <c r="B724" s="18"/>
      <c r="C724" s="18"/>
      <c r="D724" s="18"/>
      <c r="E724" s="18"/>
      <c r="F724" s="18"/>
      <c r="G724" s="18"/>
    </row>
    <row r="725" spans="1:7" ht="12.75">
      <c r="A725" s="18"/>
      <c r="B725" s="18"/>
      <c r="C725" s="18"/>
      <c r="D725" s="18"/>
      <c r="E725" s="18"/>
      <c r="F725" s="18"/>
      <c r="G725" s="18"/>
    </row>
    <row r="726" spans="1:7" ht="12.75">
      <c r="A726" s="18"/>
      <c r="B726" s="18"/>
      <c r="C726" s="18"/>
      <c r="D726" s="18"/>
      <c r="E726" s="18"/>
      <c r="F726" s="18"/>
      <c r="G726" s="18"/>
    </row>
    <row r="727" spans="1:7" ht="12.75">
      <c r="A727" s="18"/>
      <c r="B727" s="18"/>
      <c r="C727" s="18"/>
      <c r="D727" s="18"/>
      <c r="E727" s="18"/>
      <c r="F727" s="18"/>
      <c r="G727" s="18"/>
    </row>
    <row r="728" spans="1:7" ht="12.75">
      <c r="A728" s="18"/>
      <c r="B728" s="18"/>
      <c r="C728" s="18"/>
      <c r="D728" s="18"/>
      <c r="E728" s="18"/>
      <c r="F728" s="18"/>
      <c r="G728" s="18"/>
    </row>
    <row r="729" spans="1:7" ht="12.75">
      <c r="A729" s="18"/>
      <c r="B729" s="18"/>
      <c r="C729" s="18"/>
      <c r="D729" s="18"/>
      <c r="E729" s="18"/>
      <c r="F729" s="18"/>
      <c r="G729" s="18"/>
    </row>
    <row r="730" spans="1:7" ht="12.75">
      <c r="A730" s="18"/>
      <c r="B730" s="18"/>
      <c r="C730" s="18"/>
      <c r="D730" s="18"/>
      <c r="E730" s="18"/>
      <c r="F730" s="18"/>
      <c r="G730" s="18"/>
    </row>
    <row r="731" spans="1:7" ht="12.75">
      <c r="A731" s="18"/>
      <c r="B731" s="18"/>
      <c r="C731" s="18"/>
      <c r="D731" s="18"/>
      <c r="E731" s="18"/>
      <c r="F731" s="18"/>
      <c r="G731" s="18"/>
    </row>
    <row r="732" spans="1:7" ht="12.75">
      <c r="A732" s="18"/>
      <c r="B732" s="18"/>
      <c r="C732" s="18"/>
      <c r="D732" s="18"/>
      <c r="E732" s="18"/>
      <c r="F732" s="18"/>
      <c r="G732" s="18"/>
    </row>
    <row r="733" spans="1:7" ht="12.75">
      <c r="A733" s="18"/>
      <c r="B733" s="18"/>
      <c r="C733" s="18"/>
      <c r="D733" s="18"/>
      <c r="E733" s="18"/>
      <c r="F733" s="18"/>
      <c r="G733" s="18"/>
    </row>
    <row r="734" spans="1:7" ht="12.75">
      <c r="A734" s="18"/>
      <c r="B734" s="18"/>
      <c r="C734" s="18"/>
      <c r="D734" s="18"/>
      <c r="E734" s="18"/>
      <c r="F734" s="18"/>
      <c r="G734" s="18"/>
    </row>
    <row r="735" spans="1:7" ht="12.75">
      <c r="A735" s="18"/>
      <c r="B735" s="18"/>
      <c r="C735" s="18"/>
      <c r="D735" s="18"/>
      <c r="E735" s="18"/>
      <c r="F735" s="18"/>
      <c r="G735" s="18"/>
    </row>
    <row r="736" spans="1:7" ht="12.75">
      <c r="A736" s="18"/>
      <c r="B736" s="18"/>
      <c r="C736" s="18"/>
      <c r="D736" s="18"/>
      <c r="E736" s="18"/>
      <c r="F736" s="18"/>
      <c r="G736" s="18"/>
    </row>
    <row r="737" spans="1:7" ht="12.75">
      <c r="A737" s="18"/>
      <c r="B737" s="18"/>
      <c r="C737" s="18"/>
      <c r="D737" s="18"/>
      <c r="E737" s="18"/>
      <c r="F737" s="18"/>
      <c r="G737" s="18"/>
    </row>
    <row r="738" spans="1:7" ht="12.75">
      <c r="A738" s="18"/>
      <c r="B738" s="18"/>
      <c r="C738" s="18"/>
      <c r="D738" s="18"/>
      <c r="E738" s="18"/>
      <c r="F738" s="18"/>
      <c r="G738" s="18"/>
    </row>
    <row r="739" spans="1:7" ht="12.75">
      <c r="A739" s="19"/>
      <c r="B739" s="9"/>
      <c r="C739" s="9"/>
      <c r="D739" s="9"/>
      <c r="E739" s="9"/>
      <c r="F739" s="18"/>
      <c r="G739" s="18"/>
    </row>
    <row r="740" spans="1:7" ht="12.75">
      <c r="A740" s="18"/>
      <c r="B740" s="18"/>
      <c r="C740" s="18"/>
      <c r="D740" s="18"/>
      <c r="E740" s="9"/>
      <c r="F740" s="18"/>
      <c r="G740" s="18"/>
    </row>
    <row r="741" ht="12.75">
      <c r="A741" t="s">
        <v>239</v>
      </c>
    </row>
    <row r="742" ht="12.75">
      <c r="A742" t="s">
        <v>240</v>
      </c>
    </row>
    <row r="744" spans="1:6" ht="12.75">
      <c r="A744" s="1" t="s">
        <v>2</v>
      </c>
      <c r="B744" s="1" t="s">
        <v>241</v>
      </c>
      <c r="C744" s="9" t="s">
        <v>242</v>
      </c>
      <c r="D744" s="9"/>
      <c r="E744" s="1"/>
      <c r="F744" s="1"/>
    </row>
    <row r="745" spans="1:6" ht="12.75">
      <c r="A745" s="1">
        <v>570</v>
      </c>
      <c r="B745" s="1">
        <v>76</v>
      </c>
      <c r="C745" s="9">
        <v>0.6</v>
      </c>
      <c r="D745" s="9"/>
      <c r="E745" s="1"/>
      <c r="F745" s="1"/>
    </row>
    <row r="746" spans="3:4" ht="12.75">
      <c r="C746" s="9"/>
      <c r="D746" s="18"/>
    </row>
    <row r="747" spans="3:4" ht="12.75">
      <c r="C747" s="9"/>
      <c r="D747" s="18"/>
    </row>
    <row r="748" spans="1:4" ht="12.75">
      <c r="A748" s="4" t="s">
        <v>216</v>
      </c>
      <c r="B748" s="4" t="s">
        <v>217</v>
      </c>
      <c r="C748" s="9" t="s">
        <v>243</v>
      </c>
      <c r="D748" s="18" t="s">
        <v>244</v>
      </c>
    </row>
    <row r="749" spans="1:4" ht="12.75">
      <c r="A749" s="1">
        <v>2</v>
      </c>
      <c r="B749" s="3">
        <v>25</v>
      </c>
      <c r="C749" s="3">
        <f>$A$745/(1+$B$745*EXP(-$C$745*A749))</f>
        <v>23.858596272660936</v>
      </c>
      <c r="D749" s="95">
        <f>(B749-C749)^2</f>
        <v>1.3028024687835085</v>
      </c>
    </row>
    <row r="750" spans="1:4" ht="12.75">
      <c r="A750" s="1">
        <v>3</v>
      </c>
      <c r="B750" s="3">
        <v>51</v>
      </c>
      <c r="C750" s="3">
        <f aca="true" t="shared" si="5" ref="C750:C762">$A$745/(1+$B$745*EXP(-$C$745*A750))</f>
        <v>42.02698197101938</v>
      </c>
      <c r="D750" s="95">
        <f aca="true" t="shared" si="6" ref="D750:D762">(B750-C750)^2</f>
        <v>80.51505254841122</v>
      </c>
    </row>
    <row r="751" spans="1:4" ht="12.75">
      <c r="A751" s="1">
        <v>4</v>
      </c>
      <c r="B751" s="3">
        <v>67</v>
      </c>
      <c r="C751" s="3">
        <f t="shared" si="5"/>
        <v>72.20157661773673</v>
      </c>
      <c r="D751" s="95">
        <f t="shared" si="6"/>
        <v>27.056399310185522</v>
      </c>
    </row>
    <row r="752" spans="1:4" ht="12.75">
      <c r="A752" s="1">
        <v>5</v>
      </c>
      <c r="B752" s="3">
        <v>98</v>
      </c>
      <c r="C752" s="3">
        <f t="shared" si="5"/>
        <v>119.1517101618456</v>
      </c>
      <c r="D752" s="95">
        <f t="shared" si="6"/>
        <v>447.3948427707224</v>
      </c>
    </row>
    <row r="753" spans="1:4" ht="12.75">
      <c r="A753" s="1">
        <v>6</v>
      </c>
      <c r="B753" s="3">
        <v>197</v>
      </c>
      <c r="C753" s="3">
        <f t="shared" si="5"/>
        <v>185.2692782969984</v>
      </c>
      <c r="D753" s="95">
        <f t="shared" si="6"/>
        <v>137.60983167327257</v>
      </c>
    </row>
    <row r="754" spans="1:4" ht="12.75">
      <c r="A754" s="1">
        <v>7</v>
      </c>
      <c r="B754" s="3">
        <v>287</v>
      </c>
      <c r="C754" s="3">
        <f t="shared" si="5"/>
        <v>266.3969871257325</v>
      </c>
      <c r="D754" s="95">
        <f t="shared" si="6"/>
        <v>424.4841394972326</v>
      </c>
    </row>
    <row r="755" spans="1:4" ht="12.75">
      <c r="A755" s="1">
        <v>8</v>
      </c>
      <c r="B755" s="3">
        <v>339</v>
      </c>
      <c r="C755" s="3">
        <f t="shared" si="5"/>
        <v>350.6697968430405</v>
      </c>
      <c r="D755" s="95">
        <f t="shared" si="6"/>
        <v>136.18415835783804</v>
      </c>
    </row>
    <row r="756" spans="1:4" ht="12.75">
      <c r="A756" s="1">
        <v>9</v>
      </c>
      <c r="B756" s="3">
        <v>409</v>
      </c>
      <c r="C756" s="3">
        <f t="shared" si="5"/>
        <v>424.3407349683462</v>
      </c>
      <c r="D756" s="95">
        <f t="shared" si="6"/>
        <v>235.33814936904068</v>
      </c>
    </row>
    <row r="757" spans="1:4" ht="12.75">
      <c r="A757" s="1">
        <v>10</v>
      </c>
      <c r="B757" s="3">
        <v>512</v>
      </c>
      <c r="C757" s="3">
        <f t="shared" si="5"/>
        <v>479.64247331828966</v>
      </c>
      <c r="D757" s="95">
        <f t="shared" si="6"/>
        <v>1047.0095329575965</v>
      </c>
    </row>
    <row r="758" spans="1:4" ht="12.75">
      <c r="A758" s="1">
        <v>11</v>
      </c>
      <c r="B758" s="3">
        <v>519</v>
      </c>
      <c r="C758" s="3">
        <f t="shared" si="5"/>
        <v>516.5907324139283</v>
      </c>
      <c r="D758" s="95">
        <f t="shared" si="6"/>
        <v>5.804570301295651</v>
      </c>
    </row>
    <row r="759" spans="1:4" ht="12.75">
      <c r="A759" s="1">
        <v>12</v>
      </c>
      <c r="B759" s="3">
        <v>534</v>
      </c>
      <c r="C759" s="3">
        <f t="shared" si="5"/>
        <v>539.394476162503</v>
      </c>
      <c r="D759" s="95">
        <f t="shared" si="6"/>
        <v>29.10037306781306</v>
      </c>
    </row>
    <row r="760" spans="1:4" ht="12.75">
      <c r="A760" s="1">
        <v>13</v>
      </c>
      <c r="B760" s="3">
        <v>544</v>
      </c>
      <c r="C760" s="3">
        <f t="shared" si="5"/>
        <v>552.7863125018716</v>
      </c>
      <c r="D760" s="95">
        <f t="shared" si="6"/>
        <v>77.19928738054578</v>
      </c>
    </row>
    <row r="761" spans="1:4" ht="12.75">
      <c r="A761" s="1">
        <v>14</v>
      </c>
      <c r="B761" s="3">
        <v>551</v>
      </c>
      <c r="C761" s="3">
        <f t="shared" si="5"/>
        <v>560.4224274333272</v>
      </c>
      <c r="D761" s="95">
        <f t="shared" si="6"/>
        <v>88.78213873631782</v>
      </c>
    </row>
    <row r="762" spans="1:4" ht="12.75">
      <c r="A762" s="1">
        <v>15</v>
      </c>
      <c r="B762" s="3">
        <v>556</v>
      </c>
      <c r="C762" s="3">
        <f t="shared" si="5"/>
        <v>564.703563335015</v>
      </c>
      <c r="D762" s="95">
        <f t="shared" si="6"/>
        <v>75.75201472661776</v>
      </c>
    </row>
    <row r="763" spans="4:5" ht="12.75">
      <c r="D763" s="95">
        <f>SUM(D749:D762)</f>
        <v>2813.533293165673</v>
      </c>
      <c r="E763" t="s">
        <v>245</v>
      </c>
    </row>
    <row r="765" ht="12.75">
      <c r="A765" t="s">
        <v>246</v>
      </c>
    </row>
    <row r="766" ht="12.75">
      <c r="A766" t="s">
        <v>247</v>
      </c>
    </row>
    <row r="768" spans="1:6" ht="12.75">
      <c r="A768" s="1" t="s">
        <v>2</v>
      </c>
      <c r="B768" s="1" t="s">
        <v>241</v>
      </c>
      <c r="C768" s="9" t="s">
        <v>242</v>
      </c>
      <c r="D768" s="9"/>
      <c r="E768" s="1"/>
      <c r="F768" s="1"/>
    </row>
    <row r="769" spans="1:6" ht="12.75">
      <c r="A769" s="1">
        <v>561.3161193959158</v>
      </c>
      <c r="B769" s="1">
        <v>87.31766207626504</v>
      </c>
      <c r="C769" s="9">
        <v>0.6277755893636023</v>
      </c>
      <c r="D769" s="9"/>
      <c r="E769" s="1"/>
      <c r="F769" s="1"/>
    </row>
    <row r="770" spans="3:4" ht="12.75">
      <c r="C770" s="9"/>
      <c r="D770" s="18"/>
    </row>
    <row r="771" spans="3:4" ht="12.75">
      <c r="C771" s="9"/>
      <c r="D771" s="18"/>
    </row>
    <row r="772" spans="1:4" ht="12.75">
      <c r="A772" s="4" t="s">
        <v>216</v>
      </c>
      <c r="B772" s="4" t="s">
        <v>217</v>
      </c>
      <c r="C772" s="9" t="s">
        <v>243</v>
      </c>
      <c r="D772" s="18" t="s">
        <v>244</v>
      </c>
    </row>
    <row r="773" spans="1:4" ht="12.75">
      <c r="A773" s="1">
        <v>2</v>
      </c>
      <c r="B773" s="3">
        <v>25</v>
      </c>
      <c r="C773" s="3">
        <f>$A$769/(1+$B$769*EXP(-$C$769*A773))</f>
        <v>21.690492631650617</v>
      </c>
      <c r="D773" s="95">
        <f>(B773-C773)^2</f>
        <v>10.952839021158859</v>
      </c>
    </row>
    <row r="774" spans="1:4" ht="12.75">
      <c r="A774" s="1">
        <v>3</v>
      </c>
      <c r="B774" s="3">
        <v>51</v>
      </c>
      <c r="C774" s="3">
        <f aca="true" t="shared" si="7" ref="C774:C786">$A$769/(1+$B$769*EXP(-$C$769*A774))</f>
        <v>39.30906350409947</v>
      </c>
      <c r="D774" s="95">
        <f aca="true" t="shared" si="8" ref="D774:D787">(B774-C774)^2</f>
        <v>136.67799615117897</v>
      </c>
    </row>
    <row r="775" spans="1:4" ht="12.75">
      <c r="A775" s="1">
        <v>4</v>
      </c>
      <c r="B775" s="3">
        <v>67</v>
      </c>
      <c r="C775" s="3">
        <f t="shared" si="7"/>
        <v>69.39823295368286</v>
      </c>
      <c r="D775" s="95">
        <f t="shared" si="8"/>
        <v>5.7515213001304355</v>
      </c>
    </row>
    <row r="776" spans="1:4" ht="12.75">
      <c r="A776" s="1">
        <v>5</v>
      </c>
      <c r="B776" s="3">
        <v>98</v>
      </c>
      <c r="C776" s="3">
        <f t="shared" si="7"/>
        <v>117.34188054625614</v>
      </c>
      <c r="D776" s="95">
        <f t="shared" si="8"/>
        <v>374.1083430656415</v>
      </c>
    </row>
    <row r="777" spans="1:4" ht="12.75">
      <c r="A777" s="1">
        <v>6</v>
      </c>
      <c r="B777" s="3">
        <v>197</v>
      </c>
      <c r="C777" s="3">
        <f t="shared" si="7"/>
        <v>185.89091722515195</v>
      </c>
      <c r="D777" s="95">
        <f t="shared" si="8"/>
        <v>123.4117200984256</v>
      </c>
    </row>
    <row r="778" spans="1:4" ht="12.75">
      <c r="A778" s="1">
        <v>7</v>
      </c>
      <c r="B778" s="3">
        <v>287</v>
      </c>
      <c r="C778" s="3">
        <f t="shared" si="7"/>
        <v>270.12098844427396</v>
      </c>
      <c r="D778" s="95">
        <f t="shared" si="8"/>
        <v>284.90103109833314</v>
      </c>
    </row>
    <row r="779" spans="1:4" ht="12.75">
      <c r="A779" s="1">
        <v>8</v>
      </c>
      <c r="B779" s="3">
        <v>339</v>
      </c>
      <c r="C779" s="3">
        <f t="shared" si="7"/>
        <v>356.2957695870479</v>
      </c>
      <c r="D779" s="95">
        <f t="shared" si="8"/>
        <v>299.1436456082516</v>
      </c>
    </row>
    <row r="780" spans="1:4" ht="12.75">
      <c r="A780" s="1">
        <v>9</v>
      </c>
      <c r="B780" s="3">
        <v>409</v>
      </c>
      <c r="C780" s="3">
        <f t="shared" si="7"/>
        <v>429.4206785417204</v>
      </c>
      <c r="D780" s="95">
        <f t="shared" si="8"/>
        <v>417.00411210428024</v>
      </c>
    </row>
    <row r="781" spans="1:4" ht="12.75">
      <c r="A781" s="1">
        <v>10</v>
      </c>
      <c r="B781" s="3">
        <v>512</v>
      </c>
      <c r="C781" s="3">
        <f t="shared" si="7"/>
        <v>482.251694237609</v>
      </c>
      <c r="D781" s="95">
        <f t="shared" si="8"/>
        <v>884.9616957327055</v>
      </c>
    </row>
    <row r="782" spans="1:4" ht="12.75">
      <c r="A782" s="1">
        <v>11</v>
      </c>
      <c r="B782" s="3">
        <v>519</v>
      </c>
      <c r="C782" s="3">
        <f t="shared" si="7"/>
        <v>516.147032039516</v>
      </c>
      <c r="D782" s="95">
        <f t="shared" si="8"/>
        <v>8.13942618354804</v>
      </c>
    </row>
    <row r="783" spans="1:4" ht="12.75">
      <c r="A783" s="1">
        <v>12</v>
      </c>
      <c r="B783" s="3">
        <v>534</v>
      </c>
      <c r="C783" s="3">
        <f t="shared" si="7"/>
        <v>536.2660622821085</v>
      </c>
      <c r="D783" s="95">
        <f t="shared" si="8"/>
        <v>5.135038266394622</v>
      </c>
    </row>
    <row r="784" spans="1:4" ht="12.75">
      <c r="A784" s="1">
        <v>13</v>
      </c>
      <c r="B784" s="3">
        <v>544</v>
      </c>
      <c r="C784" s="3">
        <f t="shared" si="7"/>
        <v>547.6608390695066</v>
      </c>
      <c r="D784" s="95">
        <f t="shared" si="8"/>
        <v>13.40174269282559</v>
      </c>
    </row>
    <row r="785" spans="1:4" ht="12.75">
      <c r="A785" s="1">
        <v>14</v>
      </c>
      <c r="B785" s="3">
        <v>551</v>
      </c>
      <c r="C785" s="3">
        <f t="shared" si="7"/>
        <v>553.9436153517809</v>
      </c>
      <c r="D785" s="95">
        <f t="shared" si="8"/>
        <v>8.664871339239976</v>
      </c>
    </row>
    <row r="786" spans="1:4" ht="12.75">
      <c r="A786" s="1">
        <v>15</v>
      </c>
      <c r="B786" s="3">
        <v>556</v>
      </c>
      <c r="C786" s="3">
        <f t="shared" si="7"/>
        <v>557.356594047783</v>
      </c>
      <c r="D786" s="95">
        <f t="shared" si="8"/>
        <v>1.840347410480279</v>
      </c>
    </row>
    <row r="787" spans="4:5" ht="12.75">
      <c r="D787" s="95">
        <f>SUM(D773:D786)</f>
        <v>2574.0943300725944</v>
      </c>
      <c r="E787" t="s">
        <v>245</v>
      </c>
    </row>
    <row r="790" spans="1:7" ht="15.75">
      <c r="A790" s="83" t="s">
        <v>3</v>
      </c>
      <c r="B790" s="18"/>
      <c r="C790" s="18"/>
      <c r="D790" s="18"/>
      <c r="E790" s="18"/>
      <c r="F790" s="18"/>
      <c r="G790" s="18"/>
    </row>
    <row r="791" spans="1:7" ht="12.75">
      <c r="A791" s="18"/>
      <c r="B791" s="18"/>
      <c r="C791" s="18"/>
      <c r="D791" s="18"/>
      <c r="E791" s="18"/>
      <c r="F791" s="18"/>
      <c r="G791" s="18"/>
    </row>
    <row r="792" spans="1:7" ht="12.75">
      <c r="A792" s="18" t="s">
        <v>4</v>
      </c>
      <c r="B792" s="18"/>
      <c r="C792" s="18" t="s">
        <v>5</v>
      </c>
      <c r="D792" s="18"/>
      <c r="E792" s="18" t="s">
        <v>6</v>
      </c>
      <c r="F792" s="18"/>
      <c r="G792" s="18"/>
    </row>
    <row r="793" spans="1:7" ht="14.25">
      <c r="A793" s="77" t="s">
        <v>7</v>
      </c>
      <c r="B793" s="18"/>
      <c r="C793" s="18" t="s">
        <v>13</v>
      </c>
      <c r="D793" s="18"/>
      <c r="E793" s="18" t="s">
        <v>8</v>
      </c>
      <c r="F793" s="18"/>
      <c r="G793" s="18"/>
    </row>
    <row r="794" spans="1:7" ht="14.25">
      <c r="A794" s="77" t="s">
        <v>9</v>
      </c>
      <c r="B794" s="18"/>
      <c r="C794" s="18" t="s">
        <v>14</v>
      </c>
      <c r="D794" s="18"/>
      <c r="E794" s="18" t="s">
        <v>10</v>
      </c>
      <c r="F794" s="18"/>
      <c r="G794" s="18"/>
    </row>
    <row r="795" spans="1:7" ht="14.25">
      <c r="A795" s="77" t="s">
        <v>11</v>
      </c>
      <c r="B795" s="18"/>
      <c r="C795" s="18" t="s">
        <v>15</v>
      </c>
      <c r="D795" s="18"/>
      <c r="E795" s="18" t="s">
        <v>12</v>
      </c>
      <c r="F795" s="18"/>
      <c r="G795" s="18"/>
    </row>
    <row r="796" spans="1:7" ht="12.75">
      <c r="A796" s="18"/>
      <c r="B796" s="18"/>
      <c r="C796" s="18"/>
      <c r="D796" s="18"/>
      <c r="E796" s="18"/>
      <c r="F796" s="18"/>
      <c r="G796" s="18"/>
    </row>
    <row r="797" spans="1:7" ht="12.75">
      <c r="A797" s="21"/>
      <c r="B797" s="9"/>
      <c r="C797" s="9"/>
      <c r="D797" s="9"/>
      <c r="E797" s="9"/>
      <c r="F797" s="18"/>
      <c r="G797" s="18"/>
    </row>
    <row r="798" spans="1:7" ht="12.75">
      <c r="A798" s="18"/>
      <c r="B798" s="18"/>
      <c r="C798" s="18"/>
      <c r="D798" s="18"/>
      <c r="E798" s="18"/>
      <c r="F798" s="18"/>
      <c r="G798" s="18"/>
    </row>
    <row r="799" spans="1:7" ht="12.75">
      <c r="A799" s="14" t="s">
        <v>16</v>
      </c>
      <c r="B799" s="18"/>
      <c r="C799" s="18"/>
      <c r="D799" s="18"/>
      <c r="E799" s="18"/>
      <c r="F799" s="18"/>
      <c r="G799" s="18"/>
    </row>
    <row r="800" spans="1:7" ht="12.75">
      <c r="A800" s="19"/>
      <c r="B800" s="72"/>
      <c r="C800" s="72"/>
      <c r="D800" s="72"/>
      <c r="E800" s="18"/>
      <c r="F800" s="18"/>
      <c r="G800" s="18"/>
    </row>
    <row r="801" spans="1:7" ht="12.75">
      <c r="A801" s="19"/>
      <c r="B801" s="72"/>
      <c r="C801" s="72"/>
      <c r="D801" s="72"/>
      <c r="E801" s="18"/>
      <c r="F801" s="18"/>
      <c r="G801" s="18"/>
    </row>
    <row r="802" spans="1:12" ht="12.75">
      <c r="A802" s="9"/>
      <c r="B802" s="9"/>
      <c r="C802" s="9"/>
      <c r="D802" s="19"/>
      <c r="E802" s="18"/>
      <c r="F802" s="18"/>
      <c r="G802" s="18"/>
      <c r="L802" s="18"/>
    </row>
    <row r="803" spans="1:7" ht="12.75">
      <c r="A803" s="9"/>
      <c r="B803" s="36"/>
      <c r="C803" s="9"/>
      <c r="D803" s="9"/>
      <c r="E803" s="18"/>
      <c r="F803" s="18"/>
      <c r="G803" s="18"/>
    </row>
    <row r="804" spans="1:7" ht="12.75">
      <c r="A804" s="9"/>
      <c r="B804" s="36"/>
      <c r="C804" s="9"/>
      <c r="D804" s="9"/>
      <c r="E804" s="18"/>
      <c r="F804" s="18"/>
      <c r="G804" s="18"/>
    </row>
    <row r="805" spans="1:7" ht="12.75">
      <c r="A805" s="9"/>
      <c r="B805" s="36"/>
      <c r="C805" s="9"/>
      <c r="D805" s="9"/>
      <c r="E805" s="18"/>
      <c r="F805" s="18"/>
      <c r="G805" s="18"/>
    </row>
    <row r="806" spans="1:7" ht="12.75">
      <c r="A806" s="9"/>
      <c r="B806" s="36"/>
      <c r="C806" s="9"/>
      <c r="D806" s="9"/>
      <c r="E806" s="18"/>
      <c r="F806" s="18"/>
      <c r="G806" s="18"/>
    </row>
    <row r="807" spans="1:7" ht="12.75">
      <c r="A807" s="9"/>
      <c r="B807" s="36"/>
      <c r="C807" s="9"/>
      <c r="D807" s="9"/>
      <c r="E807" s="18"/>
      <c r="F807" s="18"/>
      <c r="G807" s="18"/>
    </row>
    <row r="808" spans="1:7" ht="12.75">
      <c r="A808" s="9"/>
      <c r="B808" s="36"/>
      <c r="C808" s="9"/>
      <c r="D808" s="9"/>
      <c r="E808" s="18"/>
      <c r="F808" s="18"/>
      <c r="G808" s="18"/>
    </row>
    <row r="809" spans="1:7" ht="12.75">
      <c r="A809" s="9"/>
      <c r="B809" s="36"/>
      <c r="C809" s="9"/>
      <c r="D809" s="9"/>
      <c r="E809" s="18"/>
      <c r="F809" s="18"/>
      <c r="G809" s="18"/>
    </row>
    <row r="810" spans="1:7" ht="12.75">
      <c r="A810" s="9"/>
      <c r="B810" s="36"/>
      <c r="C810" s="9"/>
      <c r="D810" s="9"/>
      <c r="E810" s="18"/>
      <c r="F810" s="18"/>
      <c r="G810" s="18"/>
    </row>
    <row r="811" spans="1:7" ht="12.75">
      <c r="A811" s="9"/>
      <c r="B811" s="36"/>
      <c r="C811" s="9"/>
      <c r="D811" s="9"/>
      <c r="E811" s="18"/>
      <c r="F811" s="18"/>
      <c r="G811" s="18"/>
    </row>
    <row r="812" spans="1:7" ht="12.75">
      <c r="A812" s="9"/>
      <c r="B812" s="36"/>
      <c r="C812" s="9"/>
      <c r="D812" s="9"/>
      <c r="E812" s="18"/>
      <c r="F812" s="18"/>
      <c r="G812" s="18"/>
    </row>
    <row r="813" spans="1:7" ht="12.75">
      <c r="A813" s="9"/>
      <c r="B813" s="36"/>
      <c r="C813" s="9"/>
      <c r="D813" s="9"/>
      <c r="E813" s="18"/>
      <c r="F813" s="18"/>
      <c r="G813" s="18"/>
    </row>
    <row r="814" spans="1:7" ht="12.75">
      <c r="A814" s="9"/>
      <c r="B814" s="36"/>
      <c r="C814" s="9"/>
      <c r="D814" s="9"/>
      <c r="E814" s="18"/>
      <c r="F814" s="18"/>
      <c r="G814" s="18"/>
    </row>
    <row r="815" spans="1:7" ht="12.75">
      <c r="A815" s="9"/>
      <c r="B815" s="36"/>
      <c r="C815" s="9"/>
      <c r="D815" s="9"/>
      <c r="E815" s="18"/>
      <c r="F815" s="18"/>
      <c r="G815" s="18"/>
    </row>
    <row r="816" spans="1:7" ht="12.75">
      <c r="A816" s="14" t="s">
        <v>17</v>
      </c>
      <c r="B816" s="36"/>
      <c r="C816" s="9"/>
      <c r="D816" s="9"/>
      <c r="E816" s="18"/>
      <c r="F816" s="18"/>
      <c r="G816" s="18"/>
    </row>
    <row r="817" spans="1:7" ht="12.75">
      <c r="A817" s="9"/>
      <c r="B817" s="36"/>
      <c r="C817" s="9"/>
      <c r="D817" s="9"/>
      <c r="E817" s="18"/>
      <c r="F817" s="18"/>
      <c r="G817" s="18"/>
    </row>
    <row r="818" spans="1:7" ht="12.75">
      <c r="A818" s="9"/>
      <c r="B818" s="36"/>
      <c r="C818" s="9"/>
      <c r="D818" s="9"/>
      <c r="E818" s="18"/>
      <c r="F818" s="18"/>
      <c r="G818" s="18"/>
    </row>
    <row r="819" spans="1:7" ht="12.75">
      <c r="A819" s="9"/>
      <c r="B819" s="36"/>
      <c r="C819" s="9"/>
      <c r="D819" s="9"/>
      <c r="E819" s="18"/>
      <c r="F819" s="18"/>
      <c r="G819" s="18"/>
    </row>
    <row r="820" spans="1:7" ht="12.75">
      <c r="A820" s="9"/>
      <c r="B820" s="36"/>
      <c r="C820" s="9"/>
      <c r="D820" s="9"/>
      <c r="E820" s="18"/>
      <c r="F820" s="18"/>
      <c r="G820" s="18"/>
    </row>
    <row r="821" spans="1:7" ht="12.75">
      <c r="A821" s="9"/>
      <c r="B821" s="36"/>
      <c r="C821" s="9"/>
      <c r="D821" s="9"/>
      <c r="E821" s="18"/>
      <c r="F821" s="18"/>
      <c r="G821" s="18"/>
    </row>
    <row r="822" spans="1:7" ht="12.75">
      <c r="A822" s="9"/>
      <c r="B822" s="36"/>
      <c r="C822" s="9"/>
      <c r="D822" s="9"/>
      <c r="E822" s="18"/>
      <c r="F822" s="18"/>
      <c r="G822" s="18"/>
    </row>
    <row r="823" spans="1:7" ht="12.75">
      <c r="A823" s="9"/>
      <c r="B823" s="36"/>
      <c r="C823" s="9"/>
      <c r="D823" s="9"/>
      <c r="E823" s="18"/>
      <c r="F823" s="18"/>
      <c r="G823" s="18"/>
    </row>
    <row r="824" spans="1:7" ht="12.75">
      <c r="A824" s="9"/>
      <c r="B824" s="36"/>
      <c r="C824" s="9"/>
      <c r="D824" s="9"/>
      <c r="E824" s="18"/>
      <c r="F824" s="18"/>
      <c r="G824" s="18"/>
    </row>
    <row r="825" spans="1:7" ht="12.75">
      <c r="A825" s="9"/>
      <c r="B825" s="36"/>
      <c r="C825" s="9"/>
      <c r="D825" s="9"/>
      <c r="E825" s="18"/>
      <c r="F825" s="18"/>
      <c r="G825" s="18"/>
    </row>
    <row r="826" spans="1:7" ht="12.75">
      <c r="A826" s="9"/>
      <c r="B826" s="36"/>
      <c r="C826" s="9"/>
      <c r="D826" s="9"/>
      <c r="E826" s="18"/>
      <c r="F826" s="18"/>
      <c r="G826" s="18"/>
    </row>
    <row r="827" spans="1:7" ht="12.75">
      <c r="A827" s="9"/>
      <c r="B827" s="36"/>
      <c r="C827" s="9"/>
      <c r="D827" s="9"/>
      <c r="E827" s="18"/>
      <c r="F827" s="18"/>
      <c r="G827" s="18"/>
    </row>
    <row r="828" spans="1:7" ht="12.75">
      <c r="A828" s="9"/>
      <c r="B828" s="36"/>
      <c r="C828" s="9"/>
      <c r="D828" s="9"/>
      <c r="E828" s="18"/>
      <c r="F828" s="18"/>
      <c r="G828" s="18"/>
    </row>
    <row r="829" spans="1:7" ht="12.75">
      <c r="A829" s="9"/>
      <c r="B829" s="36"/>
      <c r="C829" s="9"/>
      <c r="D829" s="9"/>
      <c r="E829" s="18"/>
      <c r="F829" s="18"/>
      <c r="G829" s="18"/>
    </row>
    <row r="830" spans="1:7" ht="12.75">
      <c r="A830" s="9"/>
      <c r="B830" s="36"/>
      <c r="C830" s="9"/>
      <c r="D830" s="9"/>
      <c r="E830" s="18"/>
      <c r="F830" s="18"/>
      <c r="G830" s="18"/>
    </row>
    <row r="831" spans="1:7" ht="12.75">
      <c r="A831" s="9"/>
      <c r="B831" s="36"/>
      <c r="C831" s="9"/>
      <c r="D831" s="9"/>
      <c r="E831" s="18"/>
      <c r="F831" s="18"/>
      <c r="G831" s="18"/>
    </row>
    <row r="832" spans="1:7" ht="12.75">
      <c r="A832" s="9"/>
      <c r="B832" s="36"/>
      <c r="C832" s="9"/>
      <c r="D832" s="9"/>
      <c r="E832" s="18"/>
      <c r="F832" s="18"/>
      <c r="G832" s="18"/>
    </row>
    <row r="833" spans="1:7" ht="12.75">
      <c r="A833" s="9"/>
      <c r="B833" s="36"/>
      <c r="C833" s="9"/>
      <c r="D833" s="9"/>
      <c r="E833" s="18"/>
      <c r="F833" s="18"/>
      <c r="G833" s="18"/>
    </row>
    <row r="834" spans="1:7" ht="12.75">
      <c r="A834" s="9"/>
      <c r="B834" s="36"/>
      <c r="C834" s="9"/>
      <c r="D834" s="9"/>
      <c r="E834" s="18"/>
      <c r="F834" s="18"/>
      <c r="G834" s="18"/>
    </row>
    <row r="835" spans="1:7" ht="12.75">
      <c r="A835" s="9"/>
      <c r="B835" s="36"/>
      <c r="C835" s="9"/>
      <c r="D835" s="9"/>
      <c r="E835" s="18"/>
      <c r="F835" s="18"/>
      <c r="G835" s="18"/>
    </row>
    <row r="836" spans="1:7" ht="12.75">
      <c r="A836" s="9"/>
      <c r="B836" s="36"/>
      <c r="C836" s="9"/>
      <c r="D836" s="9"/>
      <c r="E836" s="18"/>
      <c r="F836" s="18"/>
      <c r="G836" s="18"/>
    </row>
    <row r="837" spans="1:7" ht="12.75">
      <c r="A837" s="9"/>
      <c r="B837" s="36"/>
      <c r="C837" s="9"/>
      <c r="D837" s="9"/>
      <c r="E837" s="18"/>
      <c r="F837" s="18"/>
      <c r="G837" s="18"/>
    </row>
    <row r="838" spans="1:7" ht="12.75">
      <c r="A838" s="9"/>
      <c r="B838" s="36"/>
      <c r="C838" s="9"/>
      <c r="D838" s="9"/>
      <c r="E838" s="18"/>
      <c r="F838" s="18"/>
      <c r="G838" s="18"/>
    </row>
    <row r="839" spans="1:7" ht="12.75">
      <c r="A839" s="9"/>
      <c r="B839" s="36"/>
      <c r="C839" s="9"/>
      <c r="D839" s="9"/>
      <c r="E839" s="18"/>
      <c r="F839" s="18"/>
      <c r="G839" s="18"/>
    </row>
    <row r="840" spans="1:7" ht="12.75">
      <c r="A840" s="18"/>
      <c r="B840" s="18"/>
      <c r="C840" s="18"/>
      <c r="D840" s="18"/>
      <c r="E840" s="18"/>
      <c r="F840" s="18"/>
      <c r="G840" s="18"/>
    </row>
    <row r="841" spans="1:7" ht="12.75">
      <c r="A841" s="9"/>
      <c r="B841" s="18"/>
      <c r="C841" s="18"/>
      <c r="D841" s="18"/>
      <c r="E841" s="18"/>
      <c r="F841" s="18"/>
      <c r="G841" s="18"/>
    </row>
    <row r="842" spans="1:7" ht="12.75">
      <c r="A842" s="18"/>
      <c r="B842" s="18"/>
      <c r="C842" s="18"/>
      <c r="D842" s="18"/>
      <c r="E842" s="18"/>
      <c r="F842" s="18"/>
      <c r="G842" s="18"/>
    </row>
    <row r="843" spans="1:7" ht="12.75">
      <c r="A843" s="18"/>
      <c r="B843" s="18"/>
      <c r="C843" s="18"/>
      <c r="D843" s="18"/>
      <c r="E843" s="18"/>
      <c r="F843" s="18"/>
      <c r="G843" s="18"/>
    </row>
    <row r="844" spans="1:7" ht="12.75">
      <c r="A844" s="18"/>
      <c r="B844" s="18"/>
      <c r="C844" s="18"/>
      <c r="D844" s="18"/>
      <c r="E844" s="18"/>
      <c r="F844" s="18"/>
      <c r="G844" s="18"/>
    </row>
    <row r="845" spans="1:7" ht="12.75">
      <c r="A845" s="18"/>
      <c r="B845" s="18"/>
      <c r="C845" s="18"/>
      <c r="D845" s="18"/>
      <c r="E845" s="18"/>
      <c r="F845" s="18"/>
      <c r="G845" s="18"/>
    </row>
    <row r="846" spans="1:7" ht="12.75">
      <c r="A846" s="18"/>
      <c r="B846" s="18"/>
      <c r="C846" s="18"/>
      <c r="D846" s="18"/>
      <c r="E846" s="18"/>
      <c r="F846" s="18"/>
      <c r="G846" s="18"/>
    </row>
    <row r="847" spans="1:7" ht="12.75">
      <c r="A847" s="18"/>
      <c r="B847" s="18"/>
      <c r="C847" s="18"/>
      <c r="D847" s="18"/>
      <c r="E847" s="18"/>
      <c r="F847" s="18"/>
      <c r="G847" s="18"/>
    </row>
    <row r="848" spans="1:7" ht="12.75">
      <c r="A848" s="18"/>
      <c r="B848" s="18"/>
      <c r="C848" s="18"/>
      <c r="D848" s="18"/>
      <c r="E848" s="18"/>
      <c r="F848" s="18"/>
      <c r="G848" s="18"/>
    </row>
    <row r="849" spans="1:7" ht="12.75">
      <c r="A849" s="18"/>
      <c r="B849" s="18"/>
      <c r="C849" s="18"/>
      <c r="D849" s="18"/>
      <c r="E849" s="18"/>
      <c r="F849" s="18"/>
      <c r="G849" s="18"/>
    </row>
    <row r="850" spans="1:7" ht="12.75">
      <c r="A850" s="18"/>
      <c r="B850" s="18"/>
      <c r="C850" s="18"/>
      <c r="D850" s="18"/>
      <c r="E850" s="18"/>
      <c r="F850" s="18"/>
      <c r="G850" s="18"/>
    </row>
    <row r="851" spans="1:9" ht="15">
      <c r="A851" s="18"/>
      <c r="B851" s="18"/>
      <c r="C851" s="18"/>
      <c r="D851" s="18"/>
      <c r="E851" s="18"/>
      <c r="F851" s="18"/>
      <c r="G851" s="18"/>
      <c r="I851" s="12"/>
    </row>
    <row r="852" spans="1:7" ht="12.75">
      <c r="A852" s="18"/>
      <c r="B852" s="18"/>
      <c r="C852" s="18"/>
      <c r="D852" s="18"/>
      <c r="E852" s="18"/>
      <c r="F852" s="18"/>
      <c r="G852" s="18"/>
    </row>
    <row r="853" spans="1:7" ht="12.75">
      <c r="A853" s="18"/>
      <c r="B853" s="18"/>
      <c r="C853" s="18"/>
      <c r="D853" s="18"/>
      <c r="E853" s="18"/>
      <c r="F853" s="18"/>
      <c r="G853" s="18"/>
    </row>
    <row r="854" spans="1:7" ht="12.75">
      <c r="A854" s="18"/>
      <c r="B854" s="18"/>
      <c r="C854" s="18"/>
      <c r="D854" s="18"/>
      <c r="E854" s="18"/>
      <c r="F854" s="18"/>
      <c r="G854" s="18"/>
    </row>
    <row r="855" spans="1:7" ht="12.75">
      <c r="A855" s="18"/>
      <c r="B855" s="18"/>
      <c r="C855" s="18"/>
      <c r="D855" s="18"/>
      <c r="E855" s="18"/>
      <c r="F855" s="18"/>
      <c r="G855" s="18"/>
    </row>
    <row r="856" spans="1:7" ht="12.75">
      <c r="A856" s="18"/>
      <c r="B856" s="18"/>
      <c r="C856" s="18"/>
      <c r="D856" s="18"/>
      <c r="E856" s="18"/>
      <c r="F856" s="18"/>
      <c r="G856" s="18"/>
    </row>
    <row r="857" spans="1:7" ht="12.75">
      <c r="A857" s="18"/>
      <c r="B857" s="18"/>
      <c r="C857" s="18"/>
      <c r="D857" s="18"/>
      <c r="E857" s="18"/>
      <c r="F857" s="18"/>
      <c r="G857" s="18"/>
    </row>
    <row r="858" spans="1:7" ht="12.75">
      <c r="A858" s="18"/>
      <c r="B858" s="18"/>
      <c r="C858" s="18"/>
      <c r="D858" s="18"/>
      <c r="E858" s="18"/>
      <c r="F858" s="18"/>
      <c r="G858" s="18"/>
    </row>
    <row r="859" spans="1:7" ht="12.75">
      <c r="A859" s="18"/>
      <c r="B859" s="18"/>
      <c r="C859" s="18"/>
      <c r="D859" s="18"/>
      <c r="E859" s="18"/>
      <c r="F859" s="18"/>
      <c r="G859" s="18"/>
    </row>
    <row r="860" spans="1:7" ht="12.75">
      <c r="A860" s="9"/>
      <c r="B860" s="9"/>
      <c r="C860" s="9"/>
      <c r="D860" s="9"/>
      <c r="E860" s="18"/>
      <c r="F860" s="18"/>
      <c r="G860" s="18"/>
    </row>
    <row r="861" spans="1:7" ht="12.75">
      <c r="A861" s="17"/>
      <c r="B861" s="9"/>
      <c r="C861" s="9"/>
      <c r="D861" s="9"/>
      <c r="E861" s="18"/>
      <c r="F861" s="18"/>
      <c r="G861" s="18"/>
    </row>
    <row r="862" spans="1:7" ht="12.75">
      <c r="A862" s="9"/>
      <c r="B862" s="9"/>
      <c r="C862" s="9"/>
      <c r="D862" s="9"/>
      <c r="E862" s="18"/>
      <c r="F862" s="18"/>
      <c r="G862" s="18"/>
    </row>
    <row r="863" spans="1:7" ht="12.75">
      <c r="A863" s="19"/>
      <c r="B863" s="9"/>
      <c r="C863" s="9"/>
      <c r="D863" s="9"/>
      <c r="E863" s="18"/>
      <c r="F863" s="18"/>
      <c r="G863" s="18"/>
    </row>
    <row r="864" spans="1:7" ht="20.25">
      <c r="A864" s="76"/>
      <c r="B864" s="9"/>
      <c r="C864" s="9"/>
      <c r="D864" s="9"/>
      <c r="E864" s="18"/>
      <c r="F864" s="18"/>
      <c r="G864" s="18"/>
    </row>
    <row r="865" spans="1:7" ht="12.75">
      <c r="A865" s="9"/>
      <c r="B865" s="9"/>
      <c r="C865" s="9"/>
      <c r="D865" s="9"/>
      <c r="E865" s="18"/>
      <c r="F865" s="18"/>
      <c r="G865" s="18"/>
    </row>
    <row r="866" spans="1:7" ht="12.75">
      <c r="A866" s="9"/>
      <c r="B866" s="9"/>
      <c r="C866" s="9"/>
      <c r="D866" s="9"/>
      <c r="E866" s="18"/>
      <c r="F866" s="18"/>
      <c r="G866" s="18"/>
    </row>
    <row r="867" spans="1:7" ht="12.75">
      <c r="A867" s="9"/>
      <c r="B867" s="9"/>
      <c r="C867" s="9"/>
      <c r="D867" s="9"/>
      <c r="E867" s="18"/>
      <c r="F867" s="18"/>
      <c r="G867" s="18"/>
    </row>
    <row r="868" spans="1:7" ht="12.75">
      <c r="A868" s="9"/>
      <c r="B868" s="9"/>
      <c r="C868" s="9"/>
      <c r="D868" s="9"/>
      <c r="E868" s="18"/>
      <c r="F868" s="18"/>
      <c r="G868" s="18"/>
    </row>
    <row r="869" spans="1:7" ht="12.75">
      <c r="A869" s="9"/>
      <c r="B869" s="9"/>
      <c r="C869" s="9"/>
      <c r="D869" s="9"/>
      <c r="E869" s="18"/>
      <c r="F869" s="18"/>
      <c r="G869" s="18"/>
    </row>
    <row r="870" spans="1:7" ht="12.75">
      <c r="A870" s="9"/>
      <c r="B870" s="18"/>
      <c r="C870" s="9"/>
      <c r="D870" s="18"/>
      <c r="E870" s="18"/>
      <c r="F870" s="18"/>
      <c r="G870" s="18"/>
    </row>
    <row r="871" spans="1:7" ht="12.75">
      <c r="A871" s="9"/>
      <c r="B871" s="18"/>
      <c r="C871" s="9"/>
      <c r="D871" s="18"/>
      <c r="E871" s="18"/>
      <c r="F871" s="18"/>
      <c r="G871" s="18"/>
    </row>
    <row r="872" spans="1:7" ht="12.75">
      <c r="A872" s="9"/>
      <c r="B872" s="18"/>
      <c r="C872" s="9"/>
      <c r="D872" s="18"/>
      <c r="E872" s="18"/>
      <c r="F872" s="18"/>
      <c r="G872" s="18"/>
    </row>
    <row r="873" spans="1:7" ht="12.75">
      <c r="A873" s="9"/>
      <c r="B873" s="18"/>
      <c r="C873" s="9"/>
      <c r="D873" s="18"/>
      <c r="E873" s="18"/>
      <c r="F873" s="18"/>
      <c r="G873" s="18"/>
    </row>
    <row r="874" spans="1:7" ht="12.75">
      <c r="A874" s="9"/>
      <c r="B874" s="18"/>
      <c r="C874" s="9"/>
      <c r="D874" s="18"/>
      <c r="E874" s="18"/>
      <c r="F874" s="18"/>
      <c r="G874" s="18"/>
    </row>
    <row r="875" spans="1:7" ht="12.75">
      <c r="A875" s="9"/>
      <c r="B875" s="18"/>
      <c r="C875" s="9"/>
      <c r="D875" s="18"/>
      <c r="E875" s="18"/>
      <c r="F875" s="18"/>
      <c r="G875" s="18"/>
    </row>
    <row r="876" spans="1:7" ht="12.75">
      <c r="A876" s="9"/>
      <c r="B876" s="18"/>
      <c r="C876" s="9"/>
      <c r="D876" s="18"/>
      <c r="E876" s="18"/>
      <c r="F876" s="18"/>
      <c r="G876" s="18"/>
    </row>
    <row r="877" spans="1:7" ht="12.75">
      <c r="A877" s="9"/>
      <c r="B877" s="18"/>
      <c r="C877" s="9"/>
      <c r="D877" s="18"/>
      <c r="E877" s="18"/>
      <c r="F877" s="18"/>
      <c r="G877" s="18"/>
    </row>
    <row r="878" spans="1:7" ht="12.75">
      <c r="A878" s="9"/>
      <c r="B878" s="18"/>
      <c r="C878" s="9"/>
      <c r="D878" s="18"/>
      <c r="E878" s="18"/>
      <c r="F878" s="18"/>
      <c r="G878" s="18"/>
    </row>
    <row r="879" spans="1:7" ht="12.75">
      <c r="A879" s="9"/>
      <c r="B879" s="18"/>
      <c r="C879" s="9"/>
      <c r="D879" s="18"/>
      <c r="E879" s="18"/>
      <c r="F879" s="18"/>
      <c r="G879" s="18"/>
    </row>
    <row r="880" spans="1:7" ht="12.75">
      <c r="A880" s="9"/>
      <c r="B880" s="18"/>
      <c r="C880" s="9"/>
      <c r="D880" s="18"/>
      <c r="E880" s="18"/>
      <c r="F880" s="18"/>
      <c r="G880" s="18"/>
    </row>
    <row r="881" spans="1:7" ht="12.75">
      <c r="A881" s="9"/>
      <c r="B881" s="18"/>
      <c r="C881" s="9"/>
      <c r="D881" s="18"/>
      <c r="E881" s="18"/>
      <c r="F881" s="18"/>
      <c r="G881" s="18"/>
    </row>
    <row r="882" spans="1:7" ht="12.75">
      <c r="A882" s="9"/>
      <c r="B882" s="18"/>
      <c r="C882" s="9"/>
      <c r="D882" s="18"/>
      <c r="E882" s="18"/>
      <c r="F882" s="18"/>
      <c r="G882" s="18"/>
    </row>
    <row r="883" spans="1:7" ht="12.75">
      <c r="A883" s="9"/>
      <c r="B883" s="18"/>
      <c r="C883" s="9"/>
      <c r="D883" s="18"/>
      <c r="E883" s="18"/>
      <c r="F883" s="18"/>
      <c r="G883" s="18"/>
    </row>
    <row r="884" spans="1:7" ht="12.75">
      <c r="A884" s="9"/>
      <c r="B884" s="18"/>
      <c r="C884" s="9"/>
      <c r="D884" s="18"/>
      <c r="E884" s="18"/>
      <c r="F884" s="18"/>
      <c r="G884" s="18"/>
    </row>
    <row r="885" spans="1:7" ht="12.75">
      <c r="A885" s="9"/>
      <c r="B885" s="18"/>
      <c r="C885" s="9"/>
      <c r="D885" s="18"/>
      <c r="E885" s="18"/>
      <c r="F885" s="18"/>
      <c r="G885" s="18"/>
    </row>
    <row r="886" spans="1:7" ht="12.75">
      <c r="A886" s="9"/>
      <c r="B886" s="18"/>
      <c r="C886" s="9"/>
      <c r="D886" s="18"/>
      <c r="E886" s="18"/>
      <c r="F886" s="18"/>
      <c r="G886" s="18"/>
    </row>
    <row r="887" spans="1:7" ht="12.75">
      <c r="A887" s="9"/>
      <c r="B887" s="18"/>
      <c r="C887" s="9"/>
      <c r="D887" s="18"/>
      <c r="E887" s="18"/>
      <c r="F887" s="18"/>
      <c r="G887" s="18"/>
    </row>
    <row r="888" spans="1:7" ht="12.75">
      <c r="A888" s="9"/>
      <c r="B888" s="18"/>
      <c r="C888" s="9"/>
      <c r="D888" s="18"/>
      <c r="E888" s="18"/>
      <c r="F888" s="18"/>
      <c r="G888" s="18"/>
    </row>
    <row r="889" spans="1:7" ht="12.75">
      <c r="A889" s="9"/>
      <c r="B889" s="18"/>
      <c r="C889" s="9"/>
      <c r="D889" s="18"/>
      <c r="E889" s="18"/>
      <c r="F889" s="18"/>
      <c r="G889" s="18"/>
    </row>
    <row r="890" spans="1:7" ht="12.75">
      <c r="A890" s="9"/>
      <c r="B890" s="18"/>
      <c r="C890" s="9"/>
      <c r="D890" s="18"/>
      <c r="E890" s="18"/>
      <c r="F890" s="18"/>
      <c r="G890" s="18"/>
    </row>
    <row r="891" spans="1:7" ht="12.75">
      <c r="A891" s="18"/>
      <c r="B891" s="18"/>
      <c r="C891" s="18"/>
      <c r="D891" s="18"/>
      <c r="E891" s="18"/>
      <c r="F891" s="18"/>
      <c r="G891" s="18"/>
    </row>
    <row r="892" spans="1:7" ht="12.75">
      <c r="A892" s="18"/>
      <c r="B892" s="18"/>
      <c r="C892" s="18"/>
      <c r="D892" s="18"/>
      <c r="E892" s="18"/>
      <c r="F892" s="18"/>
      <c r="G892" s="18"/>
    </row>
    <row r="893" spans="1:7" ht="12.75">
      <c r="A893" s="18"/>
      <c r="B893" s="18"/>
      <c r="C893" s="18"/>
      <c r="D893" s="18"/>
      <c r="E893" s="18"/>
      <c r="F893" s="18"/>
      <c r="G893" s="18"/>
    </row>
    <row r="894" spans="1:7" ht="12.75">
      <c r="A894" s="18"/>
      <c r="B894" s="18"/>
      <c r="C894" s="18"/>
      <c r="D894" s="18"/>
      <c r="E894" s="18"/>
      <c r="F894" s="18"/>
      <c r="G894" s="18"/>
    </row>
    <row r="895" spans="1:7" ht="12.75">
      <c r="A895" s="9"/>
      <c r="B895" s="9"/>
      <c r="C895" s="9"/>
      <c r="D895" s="18"/>
      <c r="E895" s="18"/>
      <c r="F895" s="18"/>
      <c r="G895" s="18"/>
    </row>
    <row r="896" spans="1:7" ht="12.75">
      <c r="A896" s="9"/>
      <c r="B896" s="9"/>
      <c r="C896" s="9"/>
      <c r="D896" s="18"/>
      <c r="E896" s="18"/>
      <c r="F896" s="18"/>
      <c r="G896" s="18"/>
    </row>
    <row r="897" spans="1:7" ht="12.75">
      <c r="A897" s="9"/>
      <c r="B897" s="9"/>
      <c r="C897" s="18"/>
      <c r="D897" s="18"/>
      <c r="E897" s="18"/>
      <c r="F897" s="18"/>
      <c r="G897" s="18"/>
    </row>
    <row r="898" spans="1:7" ht="12.75">
      <c r="A898" s="9"/>
      <c r="B898" s="9"/>
      <c r="C898" s="18"/>
      <c r="D898" s="18"/>
      <c r="E898" s="18"/>
      <c r="F898" s="18"/>
      <c r="G898" s="18"/>
    </row>
    <row r="899" spans="1:7" ht="12.75">
      <c r="A899" s="9"/>
      <c r="B899" s="18"/>
      <c r="C899" s="18"/>
      <c r="D899" s="18"/>
      <c r="E899" s="18"/>
      <c r="F899" s="18"/>
      <c r="G899" s="18"/>
    </row>
    <row r="900" spans="1:7" ht="12.75">
      <c r="A900" s="9"/>
      <c r="B900" s="18"/>
      <c r="C900" s="18"/>
      <c r="D900" s="18"/>
      <c r="E900" s="18"/>
      <c r="F900" s="18"/>
      <c r="G900" s="18"/>
    </row>
    <row r="901" spans="1:7" ht="12.75">
      <c r="A901" s="9"/>
      <c r="B901" s="18"/>
      <c r="C901" s="18"/>
      <c r="D901" s="18"/>
      <c r="E901" s="18"/>
      <c r="F901" s="18"/>
      <c r="G901" s="18"/>
    </row>
    <row r="902" spans="1:7" ht="12.75">
      <c r="A902" s="9"/>
      <c r="B902" s="18"/>
      <c r="C902" s="18"/>
      <c r="D902" s="18"/>
      <c r="E902" s="18"/>
      <c r="F902" s="18"/>
      <c r="G902" s="18"/>
    </row>
    <row r="903" spans="1:7" ht="12.75">
      <c r="A903" s="9"/>
      <c r="B903" s="18"/>
      <c r="C903" s="18"/>
      <c r="D903" s="18"/>
      <c r="E903" s="18"/>
      <c r="F903" s="18"/>
      <c r="G903" s="18"/>
    </row>
    <row r="904" spans="1:7" ht="12.75">
      <c r="A904" s="9"/>
      <c r="B904" s="18"/>
      <c r="C904" s="18"/>
      <c r="D904" s="18"/>
      <c r="E904" s="18"/>
      <c r="F904" s="18"/>
      <c r="G904" s="18"/>
    </row>
    <row r="905" spans="1:7" ht="12.75">
      <c r="A905" s="9"/>
      <c r="B905" s="18"/>
      <c r="C905" s="18"/>
      <c r="D905" s="18"/>
      <c r="E905" s="18"/>
      <c r="F905" s="18"/>
      <c r="G905" s="18"/>
    </row>
    <row r="906" spans="1:7" ht="12.75">
      <c r="A906" s="9"/>
      <c r="B906" s="18"/>
      <c r="C906" s="18"/>
      <c r="D906" s="18"/>
      <c r="E906" s="18"/>
      <c r="F906" s="18"/>
      <c r="G906" s="18"/>
    </row>
    <row r="907" spans="1:7" ht="12.75">
      <c r="A907" s="9"/>
      <c r="B907" s="18"/>
      <c r="C907" s="18"/>
      <c r="D907" s="18"/>
      <c r="E907" s="18"/>
      <c r="F907" s="18"/>
      <c r="G907" s="18"/>
    </row>
    <row r="908" spans="1:7" ht="12.75">
      <c r="A908" s="9"/>
      <c r="B908" s="18"/>
      <c r="C908" s="18"/>
      <c r="D908" s="18"/>
      <c r="E908" s="18"/>
      <c r="F908" s="18"/>
      <c r="G908" s="18"/>
    </row>
    <row r="909" spans="1:7" ht="12.75">
      <c r="A909" s="9"/>
      <c r="B909" s="18"/>
      <c r="C909" s="18"/>
      <c r="D909" s="18"/>
      <c r="E909" s="18"/>
      <c r="F909" s="18"/>
      <c r="G909" s="18"/>
    </row>
    <row r="910" spans="1:7" ht="12.75">
      <c r="A910" s="9"/>
      <c r="B910" s="18"/>
      <c r="C910" s="18"/>
      <c r="D910" s="18"/>
      <c r="E910" s="18"/>
      <c r="F910" s="18"/>
      <c r="G910" s="18"/>
    </row>
    <row r="911" spans="1:7" ht="12.75">
      <c r="A911" s="9"/>
      <c r="B911" s="18"/>
      <c r="C911" s="18"/>
      <c r="D911" s="18"/>
      <c r="E911" s="18"/>
      <c r="F911" s="18"/>
      <c r="G911" s="18"/>
    </row>
    <row r="912" spans="1:7" ht="12.75">
      <c r="A912" s="9"/>
      <c r="B912" s="18"/>
      <c r="C912" s="18"/>
      <c r="D912" s="18"/>
      <c r="E912" s="18"/>
      <c r="F912" s="18"/>
      <c r="G912" s="18"/>
    </row>
    <row r="913" spans="1:7" ht="12.75">
      <c r="A913" s="9"/>
      <c r="B913" s="18"/>
      <c r="C913" s="18"/>
      <c r="D913" s="18"/>
      <c r="E913" s="18"/>
      <c r="F913" s="18"/>
      <c r="G913" s="18"/>
    </row>
    <row r="914" spans="1:7" ht="12.75">
      <c r="A914" s="9"/>
      <c r="B914" s="18"/>
      <c r="C914" s="18"/>
      <c r="D914" s="18"/>
      <c r="E914" s="18"/>
      <c r="F914" s="18"/>
      <c r="G914" s="18"/>
    </row>
    <row r="915" spans="1:7" ht="12.75">
      <c r="A915" s="9"/>
      <c r="B915" s="18"/>
      <c r="C915" s="18"/>
      <c r="D915" s="18"/>
      <c r="E915" s="18"/>
      <c r="F915" s="18"/>
      <c r="G915" s="18"/>
    </row>
    <row r="916" spans="1:7" ht="12.75">
      <c r="A916" s="9"/>
      <c r="B916" s="18"/>
      <c r="C916" s="18"/>
      <c r="D916" s="18"/>
      <c r="E916" s="18"/>
      <c r="F916" s="18"/>
      <c r="G916" s="18"/>
    </row>
    <row r="917" spans="1:7" ht="12.75">
      <c r="A917" s="9"/>
      <c r="B917" s="18"/>
      <c r="C917" s="18"/>
      <c r="D917" s="18"/>
      <c r="E917" s="18"/>
      <c r="F917" s="18"/>
      <c r="G917" s="18"/>
    </row>
    <row r="918" spans="1:7" ht="12.75">
      <c r="A918" s="9"/>
      <c r="B918" s="18"/>
      <c r="C918" s="18"/>
      <c r="D918" s="18"/>
      <c r="E918" s="18"/>
      <c r="F918" s="18"/>
      <c r="G918" s="18"/>
    </row>
    <row r="919" spans="1:7" ht="12.75">
      <c r="A919" s="9"/>
      <c r="B919" s="18"/>
      <c r="C919" s="18"/>
      <c r="D919" s="18"/>
      <c r="E919" s="18"/>
      <c r="F919" s="18"/>
      <c r="G919" s="18"/>
    </row>
    <row r="920" spans="1:7" ht="12.75">
      <c r="A920" s="18"/>
      <c r="B920" s="18"/>
      <c r="C920" s="18"/>
      <c r="D920" s="18"/>
      <c r="E920" s="18"/>
      <c r="F920" s="18"/>
      <c r="G920" s="18"/>
    </row>
    <row r="921" spans="1:7" ht="12.75">
      <c r="A921" s="18"/>
      <c r="B921" s="18"/>
      <c r="C921" s="18"/>
      <c r="D921" s="18"/>
      <c r="E921" s="18"/>
      <c r="F921" s="18"/>
      <c r="G921" s="18"/>
    </row>
    <row r="922" spans="1:7" ht="12.75">
      <c r="A922" s="18"/>
      <c r="B922" s="18"/>
      <c r="C922" s="18"/>
      <c r="D922" s="18"/>
      <c r="E922" s="18"/>
      <c r="F922" s="18"/>
      <c r="G922" s="18"/>
    </row>
    <row r="923" spans="1:7" ht="12.75">
      <c r="A923" s="18"/>
      <c r="B923" s="18"/>
      <c r="C923" s="18"/>
      <c r="D923" s="18"/>
      <c r="E923" s="18"/>
      <c r="F923" s="18"/>
      <c r="G923" s="18"/>
    </row>
    <row r="924" spans="1:7" ht="12.75">
      <c r="A924" s="9"/>
      <c r="B924" s="9"/>
      <c r="C924" s="9"/>
      <c r="D924" s="18"/>
      <c r="E924" s="18"/>
      <c r="F924" s="18"/>
      <c r="G924" s="18"/>
    </row>
    <row r="925" spans="1:7" ht="12.75">
      <c r="A925" s="9"/>
      <c r="B925" s="9"/>
      <c r="C925" s="17"/>
      <c r="D925" s="18"/>
      <c r="E925" s="18"/>
      <c r="F925" s="18"/>
      <c r="G925" s="18"/>
    </row>
    <row r="926" spans="1:7" ht="12.75">
      <c r="A926" s="9"/>
      <c r="B926" s="9"/>
      <c r="C926" s="17"/>
      <c r="D926" s="18"/>
      <c r="E926" s="18"/>
      <c r="F926" s="18"/>
      <c r="G926" s="18"/>
    </row>
    <row r="927" spans="1:7" ht="12.75">
      <c r="A927" s="9"/>
      <c r="B927" s="9"/>
      <c r="C927" s="17"/>
      <c r="D927" s="18"/>
      <c r="E927" s="18"/>
      <c r="F927" s="18"/>
      <c r="G927" s="18"/>
    </row>
    <row r="928" spans="1:7" ht="12.75">
      <c r="A928" s="9"/>
      <c r="B928" s="9"/>
      <c r="C928" s="17"/>
      <c r="D928" s="18"/>
      <c r="E928" s="18"/>
      <c r="F928" s="18"/>
      <c r="G928" s="18"/>
    </row>
    <row r="929" spans="1:7" ht="12.75">
      <c r="A929" s="9"/>
      <c r="B929" s="9"/>
      <c r="C929" s="17"/>
      <c r="D929" s="18"/>
      <c r="E929" s="18"/>
      <c r="F929" s="18"/>
      <c r="G929" s="18"/>
    </row>
    <row r="930" spans="1:7" ht="12.75">
      <c r="A930" s="9"/>
      <c r="B930" s="9"/>
      <c r="C930" s="17"/>
      <c r="D930" s="18"/>
      <c r="E930" s="18"/>
      <c r="F930" s="18"/>
      <c r="G930" s="18"/>
    </row>
    <row r="931" spans="1:7" ht="12.75">
      <c r="A931" s="9"/>
      <c r="B931" s="9"/>
      <c r="C931" s="17"/>
      <c r="D931" s="18"/>
      <c r="E931" s="18"/>
      <c r="F931" s="18"/>
      <c r="G931" s="18"/>
    </row>
    <row r="932" spans="1:7" ht="12.75">
      <c r="A932" s="9"/>
      <c r="B932" s="9"/>
      <c r="C932" s="17"/>
      <c r="D932" s="18"/>
      <c r="E932" s="18"/>
      <c r="F932" s="18"/>
      <c r="G932" s="18"/>
    </row>
    <row r="933" spans="1:7" ht="12.75">
      <c r="A933" s="9"/>
      <c r="B933" s="9"/>
      <c r="C933" s="17"/>
      <c r="D933" s="18"/>
      <c r="E933" s="18"/>
      <c r="F933" s="18"/>
      <c r="G933" s="18"/>
    </row>
    <row r="934" spans="1:7" ht="12.75">
      <c r="A934" s="9"/>
      <c r="B934" s="9"/>
      <c r="C934" s="17"/>
      <c r="D934" s="18"/>
      <c r="E934" s="18"/>
      <c r="F934" s="18"/>
      <c r="G934" s="18"/>
    </row>
    <row r="935" spans="1:7" ht="12.75">
      <c r="A935" s="9"/>
      <c r="B935" s="9"/>
      <c r="C935" s="17"/>
      <c r="D935" s="18"/>
      <c r="E935" s="18"/>
      <c r="F935" s="18"/>
      <c r="G935" s="18"/>
    </row>
    <row r="936" spans="1:7" ht="12.75">
      <c r="A936" s="9"/>
      <c r="B936" s="9"/>
      <c r="C936" s="17"/>
      <c r="D936" s="18"/>
      <c r="E936" s="18"/>
      <c r="F936" s="18"/>
      <c r="G936" s="18"/>
    </row>
    <row r="937" spans="1:7" ht="12.75">
      <c r="A937" s="9"/>
      <c r="B937" s="9"/>
      <c r="C937" s="17"/>
      <c r="D937" s="18"/>
      <c r="E937" s="18"/>
      <c r="F937" s="18"/>
      <c r="G937" s="18"/>
    </row>
    <row r="938" spans="1:7" ht="12.75">
      <c r="A938" s="9"/>
      <c r="B938" s="9"/>
      <c r="C938" s="17"/>
      <c r="D938" s="18"/>
      <c r="E938" s="18"/>
      <c r="F938" s="18"/>
      <c r="G938" s="18"/>
    </row>
    <row r="939" spans="1:7" ht="12.75">
      <c r="A939" s="9"/>
      <c r="B939" s="9"/>
      <c r="C939" s="17"/>
      <c r="D939" s="18"/>
      <c r="E939" s="18"/>
      <c r="F939" s="18"/>
      <c r="G939" s="18"/>
    </row>
    <row r="940" spans="1:7" ht="12.75">
      <c r="A940" s="9"/>
      <c r="B940" s="9"/>
      <c r="C940" s="17"/>
      <c r="D940" s="18"/>
      <c r="E940" s="18"/>
      <c r="F940" s="18"/>
      <c r="G940" s="18"/>
    </row>
    <row r="941" spans="1:7" ht="12.75">
      <c r="A941" s="9"/>
      <c r="B941" s="9"/>
      <c r="C941" s="17"/>
      <c r="D941" s="18"/>
      <c r="E941" s="18"/>
      <c r="F941" s="18"/>
      <c r="G941" s="18"/>
    </row>
    <row r="942" spans="1:7" ht="12.75">
      <c r="A942" s="9"/>
      <c r="B942" s="9"/>
      <c r="C942" s="17"/>
      <c r="D942" s="18"/>
      <c r="E942" s="18"/>
      <c r="F942" s="18"/>
      <c r="G942" s="18"/>
    </row>
    <row r="943" spans="1:7" ht="12.75">
      <c r="A943" s="9"/>
      <c r="B943" s="9"/>
      <c r="C943" s="17"/>
      <c r="D943" s="18"/>
      <c r="E943" s="18"/>
      <c r="F943" s="18"/>
      <c r="G943" s="18"/>
    </row>
    <row r="944" spans="1:7" ht="12.75">
      <c r="A944" s="9"/>
      <c r="B944" s="9"/>
      <c r="C944" s="17"/>
      <c r="D944" s="18"/>
      <c r="E944" s="18"/>
      <c r="F944" s="18"/>
      <c r="G944" s="18"/>
    </row>
    <row r="945" spans="1:7" ht="12.75">
      <c r="A945" s="9"/>
      <c r="B945" s="9"/>
      <c r="C945" s="17"/>
      <c r="D945" s="18"/>
      <c r="E945" s="18"/>
      <c r="F945" s="18"/>
      <c r="G945" s="18"/>
    </row>
    <row r="946" spans="1:7" ht="12.75">
      <c r="A946" s="9"/>
      <c r="B946" s="9"/>
      <c r="C946" s="17"/>
      <c r="D946" s="18"/>
      <c r="E946" s="18"/>
      <c r="F946" s="18"/>
      <c r="G946" s="18"/>
    </row>
    <row r="947" spans="1:7" ht="12.75">
      <c r="A947" s="18"/>
      <c r="B947" s="18"/>
      <c r="C947" s="18"/>
      <c r="D947" s="18"/>
      <c r="E947" s="18"/>
      <c r="F947" s="18"/>
      <c r="G947" s="18"/>
    </row>
    <row r="948" spans="1:7" ht="12.75">
      <c r="A948" s="18"/>
      <c r="B948" s="18"/>
      <c r="C948" s="18"/>
      <c r="D948" s="18"/>
      <c r="E948" s="18"/>
      <c r="F948" s="18"/>
      <c r="G948" s="18"/>
    </row>
    <row r="949" spans="1:7" ht="12.75">
      <c r="A949" s="18"/>
      <c r="B949" s="18"/>
      <c r="C949" s="18"/>
      <c r="D949" s="18"/>
      <c r="E949" s="18"/>
      <c r="F949" s="18"/>
      <c r="G949" s="18"/>
    </row>
    <row r="950" spans="1:7" ht="12.75">
      <c r="A950" s="18"/>
      <c r="B950" s="18"/>
      <c r="C950" s="18"/>
      <c r="D950" s="18"/>
      <c r="E950" s="18"/>
      <c r="F950" s="18"/>
      <c r="G950" s="18"/>
    </row>
    <row r="951" spans="1:7" ht="12.75">
      <c r="A951" s="18"/>
      <c r="B951" s="18"/>
      <c r="C951" s="18"/>
      <c r="D951" s="18"/>
      <c r="E951" s="18"/>
      <c r="F951" s="18"/>
      <c r="G951" s="18"/>
    </row>
    <row r="952" spans="1:7" ht="12.75">
      <c r="A952" s="18"/>
      <c r="B952" s="18"/>
      <c r="C952" s="18"/>
      <c r="D952" s="18"/>
      <c r="E952" s="18"/>
      <c r="F952" s="18"/>
      <c r="G952" s="18"/>
    </row>
    <row r="953" spans="1:7" ht="12.75">
      <c r="A953" s="18"/>
      <c r="B953" s="18"/>
      <c r="C953" s="18"/>
      <c r="D953" s="18"/>
      <c r="E953" s="18"/>
      <c r="F953" s="18"/>
      <c r="G953" s="18"/>
    </row>
    <row r="954" spans="1:7" ht="12.75">
      <c r="A954" s="18"/>
      <c r="B954" s="18"/>
      <c r="C954" s="18"/>
      <c r="D954" s="18"/>
      <c r="E954" s="18"/>
      <c r="F954" s="18"/>
      <c r="G954" s="18"/>
    </row>
    <row r="955" spans="1:7" ht="12.75">
      <c r="A955" s="18"/>
      <c r="B955" s="18"/>
      <c r="C955" s="18"/>
      <c r="D955" s="18"/>
      <c r="E955" s="18"/>
      <c r="F955" s="18"/>
      <c r="G955" s="18"/>
    </row>
    <row r="956" spans="1:7" ht="12.75">
      <c r="A956" s="18"/>
      <c r="B956" s="18"/>
      <c r="C956" s="18"/>
      <c r="D956" s="18"/>
      <c r="E956" s="18"/>
      <c r="F956" s="18"/>
      <c r="G956" s="18"/>
    </row>
    <row r="957" spans="1:7" ht="12.75">
      <c r="A957" s="18"/>
      <c r="B957" s="18"/>
      <c r="C957" s="18"/>
      <c r="D957" s="18"/>
      <c r="E957" s="18"/>
      <c r="F957" s="18"/>
      <c r="G957" s="18"/>
    </row>
    <row r="958" spans="1:7" ht="12.75">
      <c r="A958" s="18"/>
      <c r="B958" s="18"/>
      <c r="C958" s="18"/>
      <c r="D958" s="18"/>
      <c r="E958" s="18"/>
      <c r="F958" s="18"/>
      <c r="G958" s="18"/>
    </row>
    <row r="959" spans="1:7" ht="12.75">
      <c r="A959" s="18"/>
      <c r="B959" s="18"/>
      <c r="C959" s="18"/>
      <c r="D959" s="18"/>
      <c r="E959" s="18"/>
      <c r="F959" s="18"/>
      <c r="G959" s="18"/>
    </row>
    <row r="960" spans="1:7" ht="12.75">
      <c r="A960" s="18"/>
      <c r="B960" s="18"/>
      <c r="C960" s="18"/>
      <c r="D960" s="18"/>
      <c r="E960" s="18"/>
      <c r="F960" s="18"/>
      <c r="G960" s="18"/>
    </row>
    <row r="961" spans="1:7" ht="12.75">
      <c r="A961" s="18"/>
      <c r="B961" s="18"/>
      <c r="C961" s="18"/>
      <c r="D961" s="18"/>
      <c r="E961" s="18"/>
      <c r="F961" s="18"/>
      <c r="G961" s="18"/>
    </row>
    <row r="962" spans="1:7" ht="12.75">
      <c r="A962" s="18"/>
      <c r="B962" s="18"/>
      <c r="C962" s="18"/>
      <c r="D962" s="18"/>
      <c r="E962" s="18"/>
      <c r="F962" s="18"/>
      <c r="G962" s="18"/>
    </row>
    <row r="963" spans="1:7" ht="12.75">
      <c r="A963" s="9"/>
      <c r="B963" s="9"/>
      <c r="C963" s="18"/>
      <c r="D963" s="18"/>
      <c r="E963" s="18"/>
      <c r="F963" s="18"/>
      <c r="G963" s="18"/>
    </row>
    <row r="964" spans="1:7" ht="12.75">
      <c r="A964" s="9"/>
      <c r="B964" s="9"/>
      <c r="C964" s="18"/>
      <c r="D964" s="18"/>
      <c r="E964" s="18"/>
      <c r="F964" s="18"/>
      <c r="G964" s="18"/>
    </row>
    <row r="965" spans="1:7" ht="12.75">
      <c r="A965" s="9"/>
      <c r="B965" s="9"/>
      <c r="C965" s="18"/>
      <c r="D965" s="18"/>
      <c r="E965" s="18"/>
      <c r="F965" s="18"/>
      <c r="G965" s="18"/>
    </row>
    <row r="966" spans="1:7" ht="12.75">
      <c r="A966" s="9"/>
      <c r="B966" s="9"/>
      <c r="C966" s="18"/>
      <c r="D966" s="18"/>
      <c r="E966" s="18"/>
      <c r="F966" s="18"/>
      <c r="G966" s="18"/>
    </row>
    <row r="967" spans="1:7" ht="12.75">
      <c r="A967" s="9"/>
      <c r="B967" s="9"/>
      <c r="C967" s="18"/>
      <c r="D967" s="18"/>
      <c r="E967" s="18"/>
      <c r="F967" s="18"/>
      <c r="G967" s="18"/>
    </row>
    <row r="968" spans="1:7" ht="12.75">
      <c r="A968" s="9"/>
      <c r="B968" s="9"/>
      <c r="C968" s="18"/>
      <c r="D968" s="18"/>
      <c r="E968" s="18"/>
      <c r="F968" s="18"/>
      <c r="G968" s="18"/>
    </row>
    <row r="969" spans="1:7" ht="12.75">
      <c r="A969" s="9"/>
      <c r="B969" s="9"/>
      <c r="C969" s="18"/>
      <c r="D969" s="18"/>
      <c r="E969" s="18"/>
      <c r="F969" s="18"/>
      <c r="G969" s="18"/>
    </row>
    <row r="970" spans="1:7" ht="12.75">
      <c r="A970" s="9"/>
      <c r="B970" s="9"/>
      <c r="C970" s="18"/>
      <c r="D970" s="18"/>
      <c r="E970" s="18"/>
      <c r="F970" s="18"/>
      <c r="G970" s="18"/>
    </row>
    <row r="971" spans="1:7" ht="12.75">
      <c r="A971" s="9"/>
      <c r="B971" s="9"/>
      <c r="C971" s="18"/>
      <c r="D971" s="18"/>
      <c r="E971" s="18"/>
      <c r="F971" s="18"/>
      <c r="G971" s="18"/>
    </row>
  </sheetData>
  <mergeCells count="4">
    <mergeCell ref="A276:D276"/>
    <mergeCell ref="M150:M151"/>
    <mergeCell ref="K150:K151"/>
    <mergeCell ref="K156:K1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Venturi</dc:creator>
  <cp:keywords/>
  <dc:description/>
  <cp:lastModifiedBy>Utente Windows</cp:lastModifiedBy>
  <cp:lastPrinted>2011-08-04T20:02:41Z</cp:lastPrinted>
  <dcterms:created xsi:type="dcterms:W3CDTF">2008-10-21T15:42:49Z</dcterms:created>
  <dcterms:modified xsi:type="dcterms:W3CDTF">2011-08-04T21:05:07Z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