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3"/>
  </bookViews>
  <sheets>
    <sheet name="Autostrade" sheetId="1" state="visible" r:id="rId2"/>
    <sheet name="Grande Importanza" sheetId="2" state="visible" r:id="rId3"/>
    <sheet name="Principali" sheetId="3" state="visible" r:id="rId4"/>
    <sheet name="Secondari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<sst xmlns="http://schemas.openxmlformats.org/spreadsheetml/2006/main" count="376" uniqueCount="38">
  <si>
    <t xml:space="preserve">Coefficienti</t>
  </si>
  <si>
    <t xml:space="preserve">Decisore</t>
  </si>
  <si>
    <t xml:space="preserve">D1: Innocenti</t>
  </si>
  <si>
    <t xml:space="preserve">D2: Calosi</t>
  </si>
  <si>
    <t xml:space="preserve">D3: Innocenti</t>
  </si>
  <si>
    <t xml:space="preserve">D4:Mirante</t>
  </si>
  <si>
    <t xml:space="preserve">D5: Lavinia</t>
  </si>
  <si>
    <t xml:space="preserve">D6:Pieri Zeoli</t>
  </si>
  <si>
    <t xml:space="preserve">Parametri</t>
  </si>
  <si>
    <t xml:space="preserve">a</t>
  </si>
  <si>
    <t xml:space="preserve">b</t>
  </si>
  <si>
    <t xml:space="preserve">Distanza Autostrade e superstrade</t>
  </si>
  <si>
    <t xml:space="preserve">Aggregazione semplice</t>
  </si>
  <si>
    <t xml:space="preserve">Funzione appartenenza</t>
  </si>
  <si>
    <t xml:space="preserve">Valutazione consenso</t>
  </si>
  <si>
    <t xml:space="preserve">Riordino i coefficienti</t>
  </si>
  <si>
    <t xml:space="preserve">D1</t>
  </si>
  <si>
    <t xml:space="preserve">D2</t>
  </si>
  <si>
    <t xml:space="preserve">D3</t>
  </si>
  <si>
    <t xml:space="preserve">D4</t>
  </si>
  <si>
    <t xml:space="preserve">D5</t>
  </si>
  <si>
    <t xml:space="preserve">D6</t>
  </si>
  <si>
    <t xml:space="preserve">D7</t>
  </si>
  <si>
    <t xml:space="preserve">a. Calcolo il consenso a coppie</t>
  </si>
  <si>
    <t xml:space="preserve">p</t>
  </si>
  <si>
    <t xml:space="preserve">Sicuro disaccordo</t>
  </si>
  <si>
    <t xml:space="preserve">Coppie</t>
  </si>
  <si>
    <t xml:space="preserve">decisori</t>
  </si>
  <si>
    <t xml:space="preserve">b. Calcolo il consenso complessivo</t>
  </si>
  <si>
    <t xml:space="preserve">media</t>
  </si>
  <si>
    <t xml:space="preserve">Pesi</t>
  </si>
  <si>
    <t xml:space="preserve">Totale</t>
  </si>
  <si>
    <t xml:space="preserve">c. Aggregazione corretta per il consenso</t>
  </si>
  <si>
    <t xml:space="preserve">Aggregazione pesata</t>
  </si>
  <si>
    <t xml:space="preserve">D6:Naldi</t>
  </si>
  <si>
    <t xml:space="preserve">Distanza Strade grande importanza</t>
  </si>
  <si>
    <t xml:space="preserve">Distanza strade principali</t>
  </si>
  <si>
    <t xml:space="preserve">Distanza strade secondarie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</si>
</sst>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4"/>
      <name val="Arial"/>
      <family val="2"/>
      <charset val="1"/>
    </font>
    <font>
      <sz val="10"/>
      <name val="Arial"/>
      <family val="2"/>
      <charset val="1"/>
    </font>
    <font>
      <b val="true"/>
      <i val="true"/>
      <sz val="12"/>
      <color rgb="FFFFFF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66FF"/>
        <bgColor rgb="FFFF8080"/>
      </patternFill>
    </fill>
    <fill>
      <patternFill patternType="solid">
        <fgColor rgb="FFFF9900"/>
        <bgColor rgb="FFFFCC00"/>
      </patternFill>
    </fill>
    <fill>
      <patternFill patternType="solid">
        <fgColor rgb="FF00FFFF"/>
        <bgColor rgb="FF00FFFF"/>
      </patternFill>
    </fill>
    <fill>
      <patternFill patternType="solid">
        <fgColor rgb="FF66FF66"/>
        <bgColor rgb="FF99CC00"/>
      </patternFill>
    </fill>
    <fill>
      <patternFill patternType="solid">
        <fgColor rgb="FF996633"/>
        <bgColor rgb="FF808080"/>
      </patternFill>
    </fill>
    <fill>
      <patternFill patternType="solid">
        <fgColor rgb="FF000000"/>
        <bgColor rgb="FF00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33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66FF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47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10" zoomScaleNormal="110" zoomScalePageLayoutView="100" workbookViewId="0">
      <selection pane="topLeft" activeCell="B30" activeCellId="0" sqref="B30"/>
    </sheetView>
  </sheetViews>
  <sheetFormatPr defaultRowHeight="12.75"/>
  <cols>
    <col collapsed="false" hidden="false" max="1" min="1" style="0" width="40.3826530612245"/>
    <col collapsed="false" hidden="false" max="1025" min="2" style="0" width="11.2755102040816"/>
  </cols>
  <sheetData>
    <row r="1" customFormat="false" ht="18.75" hidden="false" customHeight="false" outlineLevel="0" collapsed="false">
      <c r="A1" s="1" t="s">
        <v>0</v>
      </c>
    </row>
    <row r="3" customFormat="false" ht="14.65" hidden="false" customHeight="false" outlineLevel="0" collapsed="false">
      <c r="A3" s="0" t="s">
        <v>1</v>
      </c>
      <c r="B3" s="2" t="s">
        <v>2</v>
      </c>
      <c r="C3" s="2"/>
      <c r="D3" s="2"/>
      <c r="E3" s="2"/>
      <c r="F3" s="3" t="s">
        <v>3</v>
      </c>
      <c r="G3" s="3"/>
      <c r="H3" s="3"/>
      <c r="I3" s="3"/>
      <c r="J3" s="4" t="s">
        <v>4</v>
      </c>
      <c r="K3" s="4"/>
      <c r="L3" s="4"/>
      <c r="M3" s="4"/>
      <c r="N3" s="5" t="s">
        <v>5</v>
      </c>
      <c r="O3" s="5"/>
      <c r="P3" s="5"/>
      <c r="Q3" s="5"/>
      <c r="R3" s="6" t="s">
        <v>6</v>
      </c>
      <c r="S3" s="7"/>
      <c r="T3" s="7"/>
      <c r="U3" s="7"/>
      <c r="V3" s="8" t="s">
        <v>7</v>
      </c>
      <c r="W3" s="8"/>
      <c r="X3" s="8"/>
      <c r="Y3" s="8"/>
    </row>
    <row r="4" customFormat="false" ht="14.65" hidden="false" customHeight="false" outlineLevel="0" collapsed="false">
      <c r="A4" s="0" t="s">
        <v>8</v>
      </c>
      <c r="B4" s="9" t="s">
        <v>9</v>
      </c>
      <c r="C4" s="9" t="s">
        <v>10</v>
      </c>
      <c r="D4" s="9"/>
      <c r="E4" s="9"/>
      <c r="F4" s="10" t="s">
        <v>9</v>
      </c>
      <c r="G4" s="10" t="s">
        <v>10</v>
      </c>
      <c r="H4" s="10"/>
      <c r="I4" s="10"/>
      <c r="J4" s="11" t="s">
        <v>9</v>
      </c>
      <c r="K4" s="11" t="s">
        <v>10</v>
      </c>
      <c r="L4" s="11"/>
      <c r="M4" s="11"/>
      <c r="N4" s="12" t="s">
        <v>9</v>
      </c>
      <c r="O4" s="12" t="s">
        <v>10</v>
      </c>
      <c r="P4" s="12"/>
      <c r="Q4" s="12"/>
      <c r="R4" s="13" t="s">
        <v>9</v>
      </c>
      <c r="S4" s="13" t="s">
        <v>10</v>
      </c>
      <c r="T4" s="13"/>
      <c r="U4" s="13"/>
      <c r="V4" s="14" t="s">
        <v>9</v>
      </c>
      <c r="W4" s="14" t="s">
        <v>10</v>
      </c>
      <c r="X4" s="14"/>
      <c r="Y4" s="14"/>
    </row>
    <row r="5" customFormat="false" ht="17" hidden="false" customHeight="false" outlineLevel="0" collapsed="false">
      <c r="A5" s="15" t="s">
        <v>11</v>
      </c>
      <c r="B5" s="16" t="n">
        <v>150</v>
      </c>
      <c r="C5" s="16" t="n">
        <v>1000</v>
      </c>
      <c r="D5" s="16"/>
      <c r="E5" s="16"/>
      <c r="F5" s="17" t="n">
        <v>150</v>
      </c>
      <c r="G5" s="17" t="n">
        <v>600</v>
      </c>
      <c r="H5" s="17"/>
      <c r="I5" s="17"/>
      <c r="J5" s="18" t="n">
        <v>0</v>
      </c>
      <c r="K5" s="18" t="n">
        <v>200</v>
      </c>
      <c r="L5" s="18"/>
      <c r="M5" s="18"/>
      <c r="N5" s="19" t="n">
        <v>200</v>
      </c>
      <c r="O5" s="19" t="n">
        <v>1000</v>
      </c>
      <c r="P5" s="19"/>
      <c r="Q5" s="19"/>
      <c r="R5" s="20" t="n">
        <v>100</v>
      </c>
      <c r="S5" s="20" t="n">
        <v>1000</v>
      </c>
      <c r="T5" s="20"/>
      <c r="U5" s="20"/>
      <c r="V5" s="21" t="n">
        <v>0</v>
      </c>
      <c r="W5" s="21" t="n">
        <v>1000</v>
      </c>
      <c r="X5" s="21"/>
      <c r="Y5" s="21"/>
    </row>
    <row r="6" customFormat="false" ht="12.75" hidden="false" customHeight="false" outlineLevel="0" collapsed="false">
      <c r="Z6" s="22"/>
      <c r="AA6" s="22"/>
      <c r="AB6" s="22"/>
      <c r="AC6" s="22"/>
      <c r="AD6" s="22"/>
      <c r="AE6" s="22"/>
      <c r="AF6" s="22"/>
    </row>
    <row r="7" customFormat="false" ht="12.75" hidden="false" customHeight="false" outlineLevel="0" collapsed="false">
      <c r="C7" s="23"/>
      <c r="D7" s="23"/>
      <c r="E7" s="23"/>
      <c r="F7" s="23"/>
      <c r="G7" s="23"/>
      <c r="H7" s="23"/>
      <c r="Z7" s="22"/>
      <c r="AA7" s="22"/>
      <c r="AB7" s="22"/>
      <c r="AC7" s="22"/>
      <c r="AD7" s="22"/>
      <c r="AE7" s="22"/>
      <c r="AF7" s="22"/>
    </row>
    <row r="8" customFormat="false" ht="12.75" hidden="false" customHeight="false" outlineLevel="0" collapsed="false">
      <c r="B8" s="24" t="s">
        <v>9</v>
      </c>
      <c r="C8" s="24" t="s">
        <v>10</v>
      </c>
      <c r="D8" s="24"/>
      <c r="E8" s="24"/>
      <c r="F8" s="24"/>
      <c r="G8" s="24"/>
      <c r="H8" s="24"/>
      <c r="Z8" s="22"/>
      <c r="AA8" s="22"/>
      <c r="AB8" s="22"/>
      <c r="AC8" s="22"/>
      <c r="AD8" s="22"/>
      <c r="AE8" s="22"/>
      <c r="AF8" s="22"/>
    </row>
    <row r="9" customFormat="false" ht="12.75" hidden="false" customHeight="false" outlineLevel="0" collapsed="false">
      <c r="A9" s="23" t="s">
        <v>12</v>
      </c>
      <c r="B9" s="22" t="n">
        <f aca="false">(Autostrade!V5+Autostrade!R5+Autostrade!N5+Autostrade!J5+Autostrade!F5+Autostrade!B5+Z5)/7</f>
        <v>85.7142857142857</v>
      </c>
      <c r="C9" s="22" t="n">
        <f aca="false">(Autostrade!W5+Autostrade!S5+Autostrade!O5+Autostrade!K5+Autostrade!G5+Autostrade!C5+AA5)/7</f>
        <v>685.714285714286</v>
      </c>
      <c r="D9" s="22"/>
      <c r="E9" s="22"/>
      <c r="F9" s="22"/>
      <c r="G9" s="22"/>
      <c r="H9" s="22"/>
      <c r="Z9" s="22"/>
      <c r="AA9" s="22"/>
      <c r="AB9" s="22"/>
      <c r="AC9" s="22"/>
      <c r="AD9" s="22"/>
      <c r="AE9" s="22"/>
      <c r="AF9" s="22"/>
    </row>
    <row r="10" customFormat="false" ht="12.75" hidden="false" customHeight="false" outlineLevel="0" collapsed="false">
      <c r="A10" s="0" t="s">
        <v>13</v>
      </c>
      <c r="B10" s="0" t="n">
        <v>0</v>
      </c>
      <c r="C10" s="0" t="n">
        <v>1</v>
      </c>
      <c r="Z10" s="22"/>
      <c r="AA10" s="22"/>
      <c r="AB10" s="22"/>
      <c r="AC10" s="22"/>
      <c r="AD10" s="22"/>
      <c r="AE10" s="22"/>
      <c r="AF10" s="22"/>
    </row>
    <row r="12" customFormat="false" ht="18.75" hidden="false" customHeight="false" outlineLevel="0" collapsed="false">
      <c r="A12" s="1" t="s">
        <v>14</v>
      </c>
    </row>
    <row r="14" customFormat="false" ht="12.75" hidden="false" customHeight="false" outlineLevel="0" collapsed="false">
      <c r="A14" s="0" t="s">
        <v>15</v>
      </c>
    </row>
    <row r="15" customFormat="false" ht="12.75" hidden="false" customHeight="false" outlineLevel="0" collapsed="false">
      <c r="B15" s="0" t="s">
        <v>9</v>
      </c>
      <c r="I15" s="0" t="s">
        <v>10</v>
      </c>
    </row>
    <row r="16" customFormat="false" ht="14.65" hidden="false" customHeight="false" outlineLevel="0" collapsed="false">
      <c r="A16" s="0" t="s">
        <v>1</v>
      </c>
      <c r="B16" s="0" t="s">
        <v>16</v>
      </c>
      <c r="C16" s="0" t="s">
        <v>17</v>
      </c>
      <c r="D16" s="0" t="s">
        <v>18</v>
      </c>
      <c r="E16" s="0" t="s">
        <v>19</v>
      </c>
      <c r="F16" s="0" t="s">
        <v>20</v>
      </c>
      <c r="G16" s="0" t="s">
        <v>21</v>
      </c>
      <c r="H16" s="0" t="s">
        <v>22</v>
      </c>
      <c r="I16" s="0" t="s">
        <v>16</v>
      </c>
      <c r="J16" s="0" t="s">
        <v>17</v>
      </c>
      <c r="K16" s="0" t="s">
        <v>18</v>
      </c>
      <c r="L16" s="0" t="s">
        <v>19</v>
      </c>
      <c r="M16" s="0" t="s">
        <v>20</v>
      </c>
      <c r="N16" s="0" t="s">
        <v>21</v>
      </c>
    </row>
    <row r="17" customFormat="false" ht="14.65" hidden="false" customHeight="false" outlineLevel="0" collapsed="false">
      <c r="A17" s="0" t="str">
        <f aca="false">A5</f>
        <v>Distanza Autostrade e superstrade</v>
      </c>
      <c r="B17" s="0" t="n">
        <f aca="false">(Autostrade!B5)</f>
        <v>150</v>
      </c>
      <c r="C17" s="0" t="n">
        <f aca="false">Autostrade!F5</f>
        <v>150</v>
      </c>
      <c r="D17" s="0" t="n">
        <f aca="false">Autostrade!J5</f>
        <v>0</v>
      </c>
      <c r="E17" s="0" t="n">
        <f aca="false">(Autostrade!N5)</f>
        <v>200</v>
      </c>
      <c r="F17" s="0" t="n">
        <f aca="false">(Autostrade!R5)</f>
        <v>100</v>
      </c>
      <c r="G17" s="0" t="n">
        <f aca="false">(Autostrade!V5)</f>
        <v>0</v>
      </c>
      <c r="H17" s="0" t="n">
        <f aca="false">Z5</f>
        <v>0</v>
      </c>
      <c r="I17" s="0" t="n">
        <f aca="false">(Autostrade!C5)</f>
        <v>1000</v>
      </c>
      <c r="J17" s="0" t="n">
        <f aca="false">Autostrade!G5</f>
        <v>600</v>
      </c>
      <c r="K17" s="0" t="n">
        <f aca="false">Autostrade!K5</f>
        <v>200</v>
      </c>
      <c r="L17" s="0" t="n">
        <f aca="false">(Autostrade!O5)</f>
        <v>1000</v>
      </c>
      <c r="M17" s="0" t="n">
        <f aca="false">(Autostrade!S5)</f>
        <v>1000</v>
      </c>
      <c r="N17" s="0" t="n">
        <f aca="false">(Autostrade!W5)</f>
        <v>1000</v>
      </c>
    </row>
    <row r="19" customFormat="false" ht="15.75" hidden="false" customHeight="false" outlineLevel="0" collapsed="false">
      <c r="A19" s="25" t="s">
        <v>23</v>
      </c>
    </row>
    <row r="21" customFormat="false" ht="12.75" hidden="false" customHeight="false" outlineLevel="0" collapsed="false">
      <c r="A21" s="0" t="s">
        <v>8</v>
      </c>
    </row>
    <row r="23" customFormat="false" ht="12.75" hidden="false" customHeight="false" outlineLevel="0" collapsed="false">
      <c r="A23" s="26" t="s">
        <v>24</v>
      </c>
    </row>
    <row r="24" customFormat="false" ht="12.75" hidden="false" customHeight="false" outlineLevel="0" collapsed="false">
      <c r="A24" s="27" t="n">
        <v>3</v>
      </c>
    </row>
    <row r="25" customFormat="false" ht="12.75" hidden="false" customHeight="false" outlineLevel="0" collapsed="false">
      <c r="A25" s="26" t="s">
        <v>25</v>
      </c>
    </row>
    <row r="26" customFormat="false" ht="12.75" hidden="false" customHeight="false" outlineLevel="0" collapsed="false">
      <c r="A26" s="27" t="n">
        <f aca="false">MAX(B5:Y5)-MIN(B5:Y5)</f>
        <v>1000</v>
      </c>
    </row>
    <row r="28" customFormat="false" ht="14.65" hidden="false" customHeight="false" outlineLevel="0" collapsed="false">
      <c r="A28" s="0" t="s">
        <v>26</v>
      </c>
      <c r="B28" s="0" t="s">
        <v>16</v>
      </c>
      <c r="C28" s="0" t="s">
        <v>17</v>
      </c>
      <c r="D28" s="0" t="s">
        <v>18</v>
      </c>
      <c r="E28" s="0" t="s">
        <v>19</v>
      </c>
      <c r="F28" s="0" t="s">
        <v>20</v>
      </c>
      <c r="G28" s="0" t="s">
        <v>16</v>
      </c>
      <c r="H28" s="0" t="s">
        <v>17</v>
      </c>
      <c r="I28" s="0" t="s">
        <v>18</v>
      </c>
      <c r="J28" s="0" t="s">
        <v>19</v>
      </c>
      <c r="K28" s="0" t="s">
        <v>16</v>
      </c>
      <c r="L28" s="0" t="s">
        <v>17</v>
      </c>
      <c r="M28" s="0" t="s">
        <v>18</v>
      </c>
      <c r="N28" s="0" t="s">
        <v>16</v>
      </c>
      <c r="O28" s="0" t="s">
        <v>17</v>
      </c>
      <c r="P28" s="0" t="s">
        <v>16</v>
      </c>
    </row>
    <row r="29" customFormat="false" ht="14.65" hidden="false" customHeight="false" outlineLevel="0" collapsed="false">
      <c r="A29" s="0" t="s">
        <v>27</v>
      </c>
      <c r="B29" s="28" t="s">
        <v>17</v>
      </c>
      <c r="C29" s="0" t="s">
        <v>18</v>
      </c>
      <c r="D29" s="0" t="s">
        <v>19</v>
      </c>
      <c r="E29" s="0" t="s">
        <v>20</v>
      </c>
      <c r="F29" s="0" t="s">
        <v>21</v>
      </c>
      <c r="G29" s="0" t="s">
        <v>18</v>
      </c>
      <c r="H29" s="0" t="s">
        <v>19</v>
      </c>
      <c r="I29" s="0" t="s">
        <v>20</v>
      </c>
      <c r="J29" s="0" t="s">
        <v>21</v>
      </c>
      <c r="K29" s="0" t="s">
        <v>19</v>
      </c>
      <c r="L29" s="0" t="s">
        <v>20</v>
      </c>
      <c r="M29" s="28" t="s">
        <v>21</v>
      </c>
      <c r="N29" s="0" t="s">
        <v>20</v>
      </c>
      <c r="O29" s="0" t="s">
        <v>21</v>
      </c>
      <c r="P29" s="0" t="s">
        <v>21</v>
      </c>
    </row>
    <row r="30" customFormat="false" ht="14.65" hidden="false" customHeight="false" outlineLevel="0" collapsed="false">
      <c r="A30" s="0" t="str">
        <f aca="false">A5</f>
        <v>Distanza Autostrade e superstrade</v>
      </c>
      <c r="B30" s="29" t="n">
        <f aca="false">1-((((ABS(Autostrade!C17-Autostrade!B17))^Autostrade!$A$24+(ABS(Autostrade!J17-Autostrade!I17))^Autostrade!$A$24)^(1/Autostrade!$A$24))/Autostrade!$A$26)*2^(-1/Autostrade!$A$24)</f>
        <v>0.68251978960636</v>
      </c>
      <c r="C30" s="29" t="n">
        <f aca="false">1-((((ABS(Autostrade!D17-Autostrade!C17))^Autostrade!$A$24+(ABS(Autostrade!K17-Autostrade!J17))^Autostrade!$A$24)^(1/Autostrade!$A$24))/Autostrade!$A$26)*2^(-1/Autostrade!$A$24)</f>
        <v>0.677034404454281</v>
      </c>
      <c r="D30" s="29" t="n">
        <f aca="false">1-((((ABS(Autostrade!E17-Autostrade!D17))^Autostrade!$A$24+(ABS(Autostrade!L17-Autostrade!K17))^Autostrade!$A$24)^(1/Autostrade!$A$24))/Autostrade!$A$26)*2^(-1/Autostrade!$A$24)</f>
        <v>0.36174957011401</v>
      </c>
      <c r="E30" s="29" t="n">
        <f aca="false">1-((((ABS(Autostrade!F17-Autostrade!E17))^Autostrade!$A$24+(ABS(Autostrade!M17-Autostrade!L17))^Autostrade!$A$24)^(1/Autostrade!$A$24))/Autostrade!$A$26)*2^(-1/Autostrade!$A$24)</f>
        <v>0.92062994740159</v>
      </c>
      <c r="F30" s="29" t="n">
        <f aca="false">1-((((ABS(Autostrade!G17-Autostrade!F17))^Autostrade!$A$24+(ABS(Autostrade!N17-Autostrade!M17))^Autostrade!$A$24)^(1/Autostrade!$A$24))/Autostrade!$A$26)*2^(-1/Autostrade!$A$24)</f>
        <v>0.92062994740159</v>
      </c>
      <c r="G30" s="29" t="n">
        <f aca="false">1-((((ABS(Autostrade!D17-Autostrade!B17))^Autostrade!$A$24+(ABS(Autostrade!K17-Autostrade!I17))^Autostrade!$A$24)^(1/Autostrade!$A$24))/Autostrade!$A$26)*2^(-1/Autostrade!$A$24)</f>
        <v>0.363647456903337</v>
      </c>
      <c r="H30" s="29" t="n">
        <f aca="false">1-((((ABS(Autostrade!E17-Autostrade!C17))^Autostrade!$A$24+(ABS(Autostrade!L17-Autostrade!J17))^Autostrade!$A$24)^(1/Autostrade!$A$24))/Autostrade!$A$26)*2^(-1/Autostrade!$A$24)</f>
        <v>0.682313231180883</v>
      </c>
      <c r="I30" s="29" t="n">
        <f aca="false">1-((((ABS(Autostrade!F17-Autostrade!D17))^Autostrade!$A$24+(ABS(Autostrade!M17-Autostrade!K17))^Autostrade!$A$24)^(1/Autostrade!$A$24))/Autostrade!$A$26)*2^(-1/Autostrade!$A$24)</f>
        <v>0.364626462361766</v>
      </c>
      <c r="J30" s="29" t="n">
        <f aca="false">1-((((ABS(Autostrade!G17-Autostrade!E17))^Autostrade!$A$24+(ABS(Autostrade!N17-Autostrade!L17))^Autostrade!$A$24)^(1/Autostrade!$A$24))/Autostrade!$A$26)*2^(-1/Autostrade!$A$24)</f>
        <v>0.84125989480318</v>
      </c>
      <c r="K30" s="29" t="n">
        <f aca="false">1-((((ABS(Autostrade!E17-Autostrade!B17))^Autostrade!$A$24+(ABS(Autostrade!L17-Autostrade!I17))^Autostrade!$A$24)^(1/Autostrade!$A$24))/Autostrade!$A$26)*2^(-1/Autostrade!$A$24)</f>
        <v>0.960314973700795</v>
      </c>
      <c r="L30" s="29" t="n">
        <f aca="false">1-((((ABS(Autostrade!F17-Autostrade!C17))^Autostrade!$A$24+(ABS(Autostrade!M17-Autostrade!J17))^Autostrade!$A$24)^(1/Autostrade!$A$24))/Autostrade!$A$26)*2^(-1/Autostrade!$A$24)</f>
        <v>0.682313231180883</v>
      </c>
      <c r="M30" s="29" t="n">
        <f aca="false">1-((((ABS(Autostrade!G17-Autostrade!D17))^Autostrade!$A$24+(ABS(Autostrade!N17-Autostrade!K17))^Autostrade!$A$24)^(1/Autostrade!$A$24))/Autostrade!$A$26)*2^(-1/Autostrade!$A$24)</f>
        <v>0.36503957921272</v>
      </c>
      <c r="N30" s="30" t="n">
        <f aca="false">1-((((ABS(Autostrade!F17-Autostrade!B17))^Autostrade!$A$24+(ABS(Autostrade!M17-Autostrade!I17))^Autostrade!$A$24)^(1/Autostrade!$A$24))/Autostrade!$A$26)*2^(-1/Autostrade!$A$24)</f>
        <v>0.960314973700795</v>
      </c>
      <c r="O30" s="30" t="n">
        <f aca="false">1-((((ABS(Autostrade!G17-Autostrade!C17))^Autostrade!$A$24+(ABS(Autostrade!N17-Autostrade!J17))^Autostrade!$A$24)^(1/Autostrade!$A$24))/Autostrade!$A$26)*2^(-1/Autostrade!$A$24)</f>
        <v>0.677034404454281</v>
      </c>
      <c r="P30" s="29" t="n">
        <f aca="false">1-((((ABS(Autostrade!G17-Autostrade!B17))^Autostrade!$A$24+(ABS(Autostrade!N17-Autostrade!I17))^Autostrade!$A$24)^(1/Autostrade!$A$24))/Autostrade!$A$26)*2^(-1/Autostrade!$A$24)</f>
        <v>0.880944921102385</v>
      </c>
      <c r="W30" s="29"/>
      <c r="X30" s="29"/>
    </row>
    <row r="32" customFormat="false" ht="15.75" hidden="false" customHeight="false" outlineLevel="0" collapsed="false">
      <c r="A32" s="25" t="s">
        <v>28</v>
      </c>
    </row>
    <row r="34" customFormat="false" ht="12.75" hidden="false" customHeight="false" outlineLevel="0" collapsed="false">
      <c r="B34" s="0" t="s">
        <v>29</v>
      </c>
      <c r="D34" s="0" t="s">
        <v>30</v>
      </c>
    </row>
    <row r="35" customFormat="false" ht="12.75" hidden="false" customHeight="false" outlineLevel="0" collapsed="false">
      <c r="A35" s="0" t="s">
        <v>16</v>
      </c>
      <c r="B35" s="31" t="n">
        <f aca="false">(B30+G30+K30+N30+P30+Q30)/5</f>
        <v>0.769548423002734</v>
      </c>
      <c r="D35" s="31" t="n">
        <f aca="false">B35/SUM($B$35:$B$41)</f>
        <v>0.186054322898092</v>
      </c>
      <c r="E35" s="31" t="n">
        <f aca="false">B36/SUM($B$35:$B$41)</f>
        <v>0.164462884015281</v>
      </c>
      <c r="F35" s="31" t="n">
        <f aca="false">B37/SUM($B$35:$B$41)</f>
        <v>0.103095774052133</v>
      </c>
      <c r="G35" s="31" t="n">
        <f aca="false">B38/SUM($B$35:$B$41)</f>
        <v>0.182114692311896</v>
      </c>
      <c r="H35" s="31" t="n">
        <f aca="false">B39/SUM($B$35:$B$41)</f>
        <v>0.186091673922509</v>
      </c>
      <c r="I35" s="31" t="n">
        <f aca="false">B40/SUM($B$35:$B$41)</f>
        <v>0.178180652800089</v>
      </c>
      <c r="J35" s="31" t="n">
        <f aca="false">H35/SUM($B$35:$B$41)</f>
        <v>0.0449915292575447</v>
      </c>
    </row>
    <row r="36" customFormat="false" ht="12.75" hidden="false" customHeight="false" outlineLevel="0" collapsed="false">
      <c r="A36" s="0" t="s">
        <v>17</v>
      </c>
      <c r="B36" s="31" t="n">
        <f aca="false">(C30+H30+L30+O30+B30+R30)/5</f>
        <v>0.680243012175338</v>
      </c>
      <c r="E36" s="31"/>
      <c r="F36" s="31"/>
      <c r="G36" s="31"/>
      <c r="H36" s="31"/>
      <c r="I36" s="31"/>
    </row>
    <row r="37" customFormat="false" ht="12.75" hidden="false" customHeight="false" outlineLevel="0" collapsed="false">
      <c r="A37" s="0" t="s">
        <v>18</v>
      </c>
      <c r="B37" s="31" t="n">
        <f aca="false">(C30+D30+G30+I30+M30+S30)/5</f>
        <v>0.426419494609223</v>
      </c>
    </row>
    <row r="38" customFormat="false" ht="12.75" hidden="false" customHeight="false" outlineLevel="0" collapsed="false">
      <c r="A38" s="0" t="s">
        <v>19</v>
      </c>
      <c r="B38" s="31" t="n">
        <f aca="false">(D30+E30+H30+J30+K30+T30)/5</f>
        <v>0.753253523440091</v>
      </c>
    </row>
    <row r="39" customFormat="false" ht="12.75" hidden="false" customHeight="false" outlineLevel="0" collapsed="false">
      <c r="A39" s="0" t="s">
        <v>20</v>
      </c>
      <c r="B39" s="31" t="n">
        <f aca="false">(E30+F30+I30+L30+N30+U30)/5</f>
        <v>0.769702912409325</v>
      </c>
    </row>
    <row r="40" customFormat="false" ht="12.75" hidden="false" customHeight="false" outlineLevel="0" collapsed="false">
      <c r="A40" s="0" t="s">
        <v>21</v>
      </c>
      <c r="B40" s="31" t="n">
        <f aca="false">(F30+J30+M30+O30+P30+V30)/5</f>
        <v>0.736981749394831</v>
      </c>
    </row>
    <row r="41" customFormat="false" ht="14.65" hidden="false" customHeight="false" outlineLevel="0" collapsed="false"/>
    <row r="42" customFormat="false" ht="12.75" hidden="false" customHeight="false" outlineLevel="0" collapsed="false">
      <c r="A42" s="0" t="s">
        <v>31</v>
      </c>
      <c r="B42" s="31" t="n">
        <f aca="false">AVERAGE(B30:V30)</f>
        <v>0.68935818583859</v>
      </c>
      <c r="D42" s="31"/>
    </row>
    <row r="44" customFormat="false" ht="15.75" hidden="false" customHeight="false" outlineLevel="0" collapsed="false">
      <c r="A44" s="25" t="s">
        <v>32</v>
      </c>
    </row>
    <row r="45" customFormat="false" ht="12.75" hidden="false" customHeight="false" outlineLevel="0" collapsed="false">
      <c r="F45" s="23"/>
      <c r="G45" s="23"/>
      <c r="H45" s="23"/>
    </row>
    <row r="46" customFormat="false" ht="12.75" hidden="false" customHeight="false" outlineLevel="0" collapsed="false">
      <c r="B46" s="32" t="s">
        <v>9</v>
      </c>
      <c r="C46" s="32" t="s">
        <v>10</v>
      </c>
      <c r="D46" s="32"/>
      <c r="E46" s="32"/>
      <c r="F46" s="24"/>
      <c r="G46" s="24"/>
      <c r="H46" s="24"/>
    </row>
    <row r="47" customFormat="false" ht="12.75" hidden="false" customHeight="false" outlineLevel="0" collapsed="false">
      <c r="A47" s="23" t="s">
        <v>33</v>
      </c>
      <c r="B47" s="33" t="n">
        <f aca="false">SUMPRODUCT(D35:J35,B17:H17)</f>
        <v>107.609686891636</v>
      </c>
      <c r="C47" s="33" t="n">
        <f aca="false">SUMPRODUCT(D35:J35,I17:O17)</f>
        <v>851.738227152181</v>
      </c>
      <c r="D47" s="33"/>
      <c r="E47" s="33"/>
      <c r="F47" s="22"/>
      <c r="G47" s="22"/>
      <c r="H47" s="2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5" activeCellId="0" sqref="A5"/>
    </sheetView>
  </sheetViews>
  <sheetFormatPr defaultRowHeight="14.65"/>
  <cols>
    <col collapsed="false" hidden="false" max="1" min="1" style="0" width="40.3826530612245"/>
    <col collapsed="false" hidden="false" max="1025" min="2" style="0" width="11.2755102040816"/>
  </cols>
  <sheetData>
    <row r="1" customFormat="false" ht="19.35" hidden="false" customHeight="false" outlineLevel="0" collapsed="false">
      <c r="A1" s="1" t="s">
        <v>0</v>
      </c>
    </row>
    <row r="3" customFormat="false" ht="14.65" hidden="false" customHeight="false" outlineLevel="0" collapsed="false">
      <c r="A3" s="0" t="s">
        <v>1</v>
      </c>
      <c r="B3" s="2" t="s">
        <v>2</v>
      </c>
      <c r="C3" s="2"/>
      <c r="D3" s="2"/>
      <c r="E3" s="2"/>
      <c r="F3" s="3" t="s">
        <v>3</v>
      </c>
      <c r="G3" s="3"/>
      <c r="H3" s="3"/>
      <c r="I3" s="3"/>
      <c r="J3" s="4" t="s">
        <v>4</v>
      </c>
      <c r="K3" s="4"/>
      <c r="L3" s="4"/>
      <c r="M3" s="4"/>
      <c r="N3" s="5" t="s">
        <v>5</v>
      </c>
      <c r="O3" s="5"/>
      <c r="P3" s="5"/>
      <c r="Q3" s="5"/>
      <c r="R3" s="6" t="s">
        <v>6</v>
      </c>
      <c r="S3" s="7"/>
      <c r="T3" s="7"/>
      <c r="U3" s="7"/>
      <c r="V3" s="8" t="s">
        <v>34</v>
      </c>
      <c r="W3" s="8"/>
      <c r="X3" s="8"/>
      <c r="Y3" s="8"/>
    </row>
    <row r="4" customFormat="false" ht="14.65" hidden="false" customHeight="false" outlineLevel="0" collapsed="false">
      <c r="A4" s="0" t="s">
        <v>8</v>
      </c>
      <c r="B4" s="9" t="s">
        <v>9</v>
      </c>
      <c r="C4" s="9" t="s">
        <v>10</v>
      </c>
      <c r="D4" s="9"/>
      <c r="E4" s="9"/>
      <c r="F4" s="10" t="s">
        <v>9</v>
      </c>
      <c r="G4" s="10" t="s">
        <v>10</v>
      </c>
      <c r="H4" s="10"/>
      <c r="I4" s="10"/>
      <c r="J4" s="11" t="s">
        <v>9</v>
      </c>
      <c r="K4" s="11" t="s">
        <v>10</v>
      </c>
      <c r="L4" s="11"/>
      <c r="M4" s="11"/>
      <c r="N4" s="12" t="s">
        <v>9</v>
      </c>
      <c r="O4" s="12" t="s">
        <v>10</v>
      </c>
      <c r="P4" s="12"/>
      <c r="Q4" s="12"/>
      <c r="R4" s="13" t="s">
        <v>9</v>
      </c>
      <c r="S4" s="13" t="s">
        <v>10</v>
      </c>
      <c r="T4" s="13"/>
      <c r="U4" s="13"/>
      <c r="V4" s="14" t="s">
        <v>9</v>
      </c>
      <c r="W4" s="14" t="s">
        <v>10</v>
      </c>
      <c r="X4" s="14"/>
      <c r="Y4" s="14"/>
    </row>
    <row r="5" customFormat="false" ht="17" hidden="false" customHeight="false" outlineLevel="0" collapsed="false">
      <c r="A5" s="15" t="s">
        <v>35</v>
      </c>
      <c r="B5" s="16" t="n">
        <v>100</v>
      </c>
      <c r="C5" s="16" t="n">
        <v>300</v>
      </c>
      <c r="D5" s="16"/>
      <c r="E5" s="16"/>
      <c r="F5" s="17" t="n">
        <v>50</v>
      </c>
      <c r="G5" s="17" t="n">
        <v>250</v>
      </c>
      <c r="H5" s="17"/>
      <c r="I5" s="17"/>
      <c r="J5" s="18" t="n">
        <v>0</v>
      </c>
      <c r="K5" s="18" t="n">
        <v>100</v>
      </c>
      <c r="L5" s="18"/>
      <c r="M5" s="18"/>
      <c r="N5" s="19" t="n">
        <v>100</v>
      </c>
      <c r="O5" s="19" t="n">
        <v>500</v>
      </c>
      <c r="P5" s="19"/>
      <c r="Q5" s="19"/>
      <c r="R5" s="20" t="n">
        <v>0</v>
      </c>
      <c r="S5" s="20" t="n">
        <v>500</v>
      </c>
      <c r="T5" s="20"/>
      <c r="U5" s="20"/>
      <c r="V5" s="21" t="n">
        <v>0</v>
      </c>
      <c r="W5" s="21" t="n">
        <v>500</v>
      </c>
      <c r="X5" s="21"/>
      <c r="Y5" s="21"/>
    </row>
    <row r="6" customFormat="false" ht="14.65" hidden="false" customHeight="false" outlineLevel="0" collapsed="false">
      <c r="Z6" s="22"/>
      <c r="AA6" s="22"/>
      <c r="AB6" s="22"/>
      <c r="AC6" s="22"/>
      <c r="AD6" s="22"/>
      <c r="AE6" s="22"/>
      <c r="AF6" s="22"/>
    </row>
    <row r="7" customFormat="false" ht="14.65" hidden="false" customHeight="false" outlineLevel="0" collapsed="false">
      <c r="C7" s="23"/>
      <c r="D7" s="23"/>
      <c r="E7" s="23"/>
      <c r="F7" s="23"/>
      <c r="G7" s="23"/>
      <c r="H7" s="23"/>
      <c r="Z7" s="22"/>
      <c r="AA7" s="22"/>
      <c r="AB7" s="22"/>
      <c r="AC7" s="22"/>
      <c r="AD7" s="22"/>
      <c r="AE7" s="22"/>
      <c r="AF7" s="22"/>
    </row>
    <row r="8" customFormat="false" ht="14.65" hidden="false" customHeight="false" outlineLevel="0" collapsed="false">
      <c r="B8" s="24" t="s">
        <v>9</v>
      </c>
      <c r="C8" s="24" t="s">
        <v>10</v>
      </c>
      <c r="D8" s="24"/>
      <c r="E8" s="24"/>
      <c r="F8" s="24"/>
      <c r="G8" s="24"/>
      <c r="H8" s="24"/>
      <c r="Z8" s="22"/>
      <c r="AA8" s="22"/>
      <c r="AB8" s="22"/>
      <c r="AC8" s="22"/>
      <c r="AD8" s="22"/>
      <c r="AE8" s="22"/>
      <c r="AF8" s="22"/>
    </row>
    <row r="9" customFormat="false" ht="14.65" hidden="false" customHeight="false" outlineLevel="0" collapsed="false">
      <c r="A9" s="23" t="s">
        <v>12</v>
      </c>
      <c r="B9" s="22" t="n">
        <f aca="false">(V5+R5+N5+J5+F5+B5+Z5)/7</f>
        <v>35.7142857142857</v>
      </c>
      <c r="C9" s="22" t="n">
        <f aca="false">(W5+S5+O5+K5+G5+C5+AA5)/7</f>
        <v>307.142857142857</v>
      </c>
      <c r="D9" s="22"/>
      <c r="E9" s="22"/>
      <c r="F9" s="22"/>
      <c r="G9" s="22"/>
      <c r="H9" s="22"/>
      <c r="Z9" s="22"/>
      <c r="AA9" s="22"/>
      <c r="AB9" s="22"/>
      <c r="AC9" s="22"/>
      <c r="AD9" s="22"/>
      <c r="AE9" s="22"/>
      <c r="AF9" s="22"/>
    </row>
    <row r="10" customFormat="false" ht="14.65" hidden="false" customHeight="false" outlineLevel="0" collapsed="false">
      <c r="A10" s="0" t="s">
        <v>13</v>
      </c>
      <c r="B10" s="0" t="n">
        <v>0</v>
      </c>
      <c r="C10" s="0" t="n">
        <v>1</v>
      </c>
      <c r="Z10" s="22"/>
      <c r="AA10" s="22"/>
      <c r="AB10" s="22"/>
      <c r="AC10" s="22"/>
      <c r="AD10" s="22"/>
      <c r="AE10" s="22"/>
      <c r="AF10" s="22"/>
    </row>
    <row r="12" customFormat="false" ht="19.35" hidden="false" customHeight="false" outlineLevel="0" collapsed="false">
      <c r="A12" s="1" t="s">
        <v>14</v>
      </c>
    </row>
    <row r="14" customFormat="false" ht="14.65" hidden="false" customHeight="false" outlineLevel="0" collapsed="false">
      <c r="A14" s="0" t="s">
        <v>15</v>
      </c>
    </row>
    <row r="15" customFormat="false" ht="14.65" hidden="false" customHeight="false" outlineLevel="0" collapsed="false">
      <c r="B15" s="0" t="s">
        <v>9</v>
      </c>
      <c r="I15" s="0" t="s">
        <v>10</v>
      </c>
    </row>
    <row r="16" customFormat="false" ht="14.65" hidden="false" customHeight="false" outlineLevel="0" collapsed="false">
      <c r="A16" s="0" t="s">
        <v>1</v>
      </c>
      <c r="B16" s="0" t="s">
        <v>16</v>
      </c>
      <c r="C16" s="0" t="s">
        <v>17</v>
      </c>
      <c r="D16" s="0" t="s">
        <v>18</v>
      </c>
      <c r="E16" s="0" t="s">
        <v>19</v>
      </c>
      <c r="F16" s="0" t="s">
        <v>20</v>
      </c>
      <c r="G16" s="0" t="s">
        <v>21</v>
      </c>
      <c r="H16" s="0" t="s">
        <v>22</v>
      </c>
      <c r="I16" s="0" t="s">
        <v>16</v>
      </c>
      <c r="J16" s="0" t="s">
        <v>17</v>
      </c>
      <c r="K16" s="0" t="s">
        <v>18</v>
      </c>
      <c r="L16" s="0" t="s">
        <v>19</v>
      </c>
      <c r="M16" s="0" t="s">
        <v>20</v>
      </c>
      <c r="N16" s="0" t="s">
        <v>21</v>
      </c>
    </row>
    <row r="17" customFormat="false" ht="14.65" hidden="false" customHeight="false" outlineLevel="0" collapsed="false">
      <c r="A17" s="0" t="str">
        <f aca="false">A5</f>
        <v>Distanza Strade grande importanza</v>
      </c>
      <c r="B17" s="0" t="n">
        <f aca="false">(B5)</f>
        <v>100</v>
      </c>
      <c r="C17" s="0" t="n">
        <f aca="false">F5</f>
        <v>50</v>
      </c>
      <c r="D17" s="0" t="n">
        <f aca="false">J5</f>
        <v>0</v>
      </c>
      <c r="E17" s="0" t="n">
        <f aca="false">(N5)</f>
        <v>100</v>
      </c>
      <c r="F17" s="0" t="n">
        <f aca="false">(R5)</f>
        <v>0</v>
      </c>
      <c r="G17" s="0" t="n">
        <f aca="false">(V5)</f>
        <v>0</v>
      </c>
      <c r="H17" s="0" t="n">
        <f aca="false">Z5</f>
        <v>0</v>
      </c>
      <c r="I17" s="0" t="n">
        <f aca="false">(C5)</f>
        <v>300</v>
      </c>
      <c r="J17" s="0" t="n">
        <f aca="false">G5</f>
        <v>250</v>
      </c>
      <c r="K17" s="0" t="n">
        <f aca="false">K5</f>
        <v>100</v>
      </c>
      <c r="L17" s="0" t="n">
        <f aca="false">(O5)</f>
        <v>500</v>
      </c>
      <c r="M17" s="0" t="n">
        <f aca="false">(S5)</f>
        <v>500</v>
      </c>
      <c r="N17" s="0" t="n">
        <f aca="false">(W5)</f>
        <v>500</v>
      </c>
    </row>
    <row r="19" customFormat="false" ht="17" hidden="false" customHeight="false" outlineLevel="0" collapsed="false">
      <c r="A19" s="25" t="s">
        <v>23</v>
      </c>
    </row>
    <row r="21" customFormat="false" ht="14.65" hidden="false" customHeight="false" outlineLevel="0" collapsed="false">
      <c r="A21" s="0" t="s">
        <v>8</v>
      </c>
    </row>
    <row r="23" customFormat="false" ht="14.65" hidden="false" customHeight="false" outlineLevel="0" collapsed="false">
      <c r="A23" s="26" t="s">
        <v>24</v>
      </c>
    </row>
    <row r="24" customFormat="false" ht="14.65" hidden="false" customHeight="false" outlineLevel="0" collapsed="false">
      <c r="A24" s="27" t="n">
        <v>3</v>
      </c>
    </row>
    <row r="25" customFormat="false" ht="14.65" hidden="false" customHeight="false" outlineLevel="0" collapsed="false">
      <c r="A25" s="26" t="s">
        <v>25</v>
      </c>
    </row>
    <row r="26" customFormat="false" ht="14.65" hidden="false" customHeight="false" outlineLevel="0" collapsed="false">
      <c r="A26" s="27" t="n">
        <f aca="false">MAX(B5:Y5)-MIN(B5:Y5)</f>
        <v>500</v>
      </c>
    </row>
    <row r="28" customFormat="false" ht="14.65" hidden="false" customHeight="false" outlineLevel="0" collapsed="false">
      <c r="A28" s="0" t="s">
        <v>26</v>
      </c>
      <c r="B28" s="0" t="s">
        <v>16</v>
      </c>
      <c r="C28" s="0" t="s">
        <v>17</v>
      </c>
      <c r="D28" s="0" t="s">
        <v>18</v>
      </c>
      <c r="E28" s="0" t="s">
        <v>19</v>
      </c>
      <c r="F28" s="0" t="s">
        <v>20</v>
      </c>
      <c r="G28" s="0" t="s">
        <v>16</v>
      </c>
      <c r="H28" s="0" t="s">
        <v>17</v>
      </c>
      <c r="I28" s="0" t="s">
        <v>18</v>
      </c>
      <c r="J28" s="0" t="s">
        <v>19</v>
      </c>
      <c r="K28" s="0" t="s">
        <v>16</v>
      </c>
      <c r="L28" s="0" t="s">
        <v>17</v>
      </c>
      <c r="M28" s="0" t="s">
        <v>18</v>
      </c>
      <c r="N28" s="0" t="s">
        <v>16</v>
      </c>
      <c r="O28" s="0" t="s">
        <v>17</v>
      </c>
      <c r="P28" s="0" t="s">
        <v>16</v>
      </c>
    </row>
    <row r="29" customFormat="false" ht="14.65" hidden="false" customHeight="false" outlineLevel="0" collapsed="false">
      <c r="A29" s="0" t="s">
        <v>27</v>
      </c>
      <c r="B29" s="28" t="s">
        <v>17</v>
      </c>
      <c r="C29" s="0" t="s">
        <v>18</v>
      </c>
      <c r="D29" s="0" t="s">
        <v>19</v>
      </c>
      <c r="E29" s="0" t="s">
        <v>20</v>
      </c>
      <c r="F29" s="0" t="s">
        <v>21</v>
      </c>
      <c r="G29" s="0" t="s">
        <v>18</v>
      </c>
      <c r="H29" s="0" t="s">
        <v>19</v>
      </c>
      <c r="I29" s="0" t="s">
        <v>20</v>
      </c>
      <c r="J29" s="0" t="s">
        <v>21</v>
      </c>
      <c r="K29" s="0" t="s">
        <v>19</v>
      </c>
      <c r="L29" s="0" t="s">
        <v>20</v>
      </c>
      <c r="M29" s="28" t="s">
        <v>21</v>
      </c>
      <c r="N29" s="0" t="s">
        <v>20</v>
      </c>
      <c r="O29" s="0" t="s">
        <v>21</v>
      </c>
      <c r="P29" s="0" t="s">
        <v>21</v>
      </c>
    </row>
    <row r="30" customFormat="false" ht="14.65" hidden="false" customHeight="false" outlineLevel="0" collapsed="false">
      <c r="A30" s="0" t="str">
        <f aca="false">A5</f>
        <v>Distanza Strade grande importanza</v>
      </c>
      <c r="B30" s="29" t="n">
        <f aca="false">1-((((ABS(C17-B17))^$A$24+(ABS(J17-I17))^$A$24)^(1/$A$24))/$A$26)*2^(-1/$A$24)</f>
        <v>0.9</v>
      </c>
      <c r="C30" s="29" t="n">
        <f aca="false">1-((((ABS(D17-C17))^$A$24+(ABS(K17-J17))^$A$24)^(1/$A$24))/$A$26)*2^(-1/$A$24)</f>
        <v>0.758985773582477</v>
      </c>
      <c r="D30" s="29" t="n">
        <f aca="false">1-((((ABS(E17-D17))^$A$24+(ABS(L17-K17))^$A$24)^(1/$A$24))/$A$26)*2^(-1/$A$24)</f>
        <v>0.361749570114009</v>
      </c>
      <c r="E30" s="29" t="n">
        <f aca="false">1-((((ABS(F17-E17))^$A$24+(ABS(M17-L17))^$A$24)^(1/$A$24))/$A$26)*2^(-1/$A$24)</f>
        <v>0.84125989480318</v>
      </c>
      <c r="F30" s="29" t="n">
        <f aca="false">1-((((ABS(G17-F17))^$A$24+(ABS(N17-M17))^$A$24)^(1/$A$24))/$A$26)*2^(-1/$A$24)</f>
        <v>1</v>
      </c>
      <c r="G30" s="29" t="n">
        <f aca="false">1-((((ABS(D17-B17))^$A$24+(ABS(K17-I17))^$A$24)^(1/$A$24))/$A$26)*2^(-1/$A$24)</f>
        <v>0.669807275110538</v>
      </c>
      <c r="H30" s="29" t="n">
        <f aca="false">1-((((ABS(E17-C17))^$A$24+(ABS(L17-J17))^$A$24)^(1/$A$24))/$A$26)*2^(-1/$A$24)</f>
        <v>0.602094279210361</v>
      </c>
      <c r="I30" s="29" t="n">
        <f aca="false">1-((((ABS(F17-D17))^$A$24+(ABS(M17-K17))^$A$24)^(1/$A$24))/$A$26)*2^(-1/$A$24)</f>
        <v>0.36503957921272</v>
      </c>
      <c r="J30" s="29" t="n">
        <f aca="false">1-((((ABS(G17-E17))^$A$24+(ABS(N17-L17))^$A$24)^(1/$A$24))/$A$26)*2^(-1/$A$24)</f>
        <v>0.84125989480318</v>
      </c>
      <c r="K30" s="29" t="n">
        <f aca="false">1-((((ABS(E17-B17))^$A$24+(ABS(L17-I17))^$A$24)^(1/$A$24))/$A$26)*2^(-1/$A$24)</f>
        <v>0.68251978960636</v>
      </c>
      <c r="L30" s="29" t="n">
        <f aca="false">1-((((ABS(F17-C17))^$A$24+(ABS(M17-J17))^$A$24)^(1/$A$24))/$A$26)*2^(-1/$A$24)</f>
        <v>0.602094279210361</v>
      </c>
      <c r="M30" s="29" t="n">
        <f aca="false">1-((((ABS(G17-D17))^$A$24+(ABS(N17-K17))^$A$24)^(1/$A$24))/$A$26)*2^(-1/$A$24)</f>
        <v>0.36503957921272</v>
      </c>
      <c r="N30" s="30" t="n">
        <f aca="false">1-((((ABS(F17-B17))^$A$24+(ABS(M17-I17))^$A$24)^(1/$A$24))/$A$26)*2^(-1/$A$24)</f>
        <v>0.669807275110538</v>
      </c>
      <c r="O30" s="30" t="n">
        <f aca="false">1-((((ABS(G17-C17))^$A$24+(ABS(N17-J17))^$A$24)^(1/$A$24))/$A$26)*2^(-1/$A$24)</f>
        <v>0.602094279210361</v>
      </c>
      <c r="P30" s="29" t="n">
        <f aca="false">1-((((ABS(G17-B17))^$A$24+(ABS(N17-I17))^$A$24)^(1/$A$24))/$A$26)*2^(-1/$A$24)</f>
        <v>0.669807275110538</v>
      </c>
      <c r="W30" s="29"/>
      <c r="X30" s="29"/>
    </row>
    <row r="32" customFormat="false" ht="17" hidden="false" customHeight="false" outlineLevel="0" collapsed="false">
      <c r="A32" s="25" t="s">
        <v>28</v>
      </c>
    </row>
    <row r="34" customFormat="false" ht="14.65" hidden="false" customHeight="false" outlineLevel="0" collapsed="false">
      <c r="B34" s="0" t="s">
        <v>29</v>
      </c>
      <c r="D34" s="0" t="s">
        <v>30</v>
      </c>
    </row>
    <row r="35" customFormat="false" ht="14.65" hidden="false" customHeight="false" outlineLevel="0" collapsed="false">
      <c r="A35" s="0" t="s">
        <v>16</v>
      </c>
      <c r="B35" s="31" t="n">
        <f aca="false">(B30+G30+K30+N30+P30+Q30)/5</f>
        <v>0.718388322987595</v>
      </c>
      <c r="D35" s="31" t="n">
        <f aca="false">B35/SUM($B$35:$B$41)</f>
        <v>0.180834736390219</v>
      </c>
      <c r="E35" s="31" t="n">
        <f aca="false">B36/SUM($B$35:$B$41)</f>
        <v>0.1744574391811</v>
      </c>
      <c r="F35" s="31" t="n">
        <f aca="false">B37/SUM($B$35:$B$41)</f>
        <v>0.126899605697836</v>
      </c>
      <c r="G35" s="31" t="n">
        <f aca="false">B38/SUM($B$35:$B$41)</f>
        <v>0.167591186552087</v>
      </c>
      <c r="H35" s="31" t="n">
        <f aca="false">B39/SUM($B$35:$B$41)</f>
        <v>0.175108516089379</v>
      </c>
      <c r="I35" s="31" t="n">
        <f aca="false">B40/SUM($B$35:$B$41)</f>
        <v>0.175108516089379</v>
      </c>
      <c r="J35" s="31" t="n">
        <f aca="false">H35/SUM($B$35:$B$41)</f>
        <v>0.0440788099325106</v>
      </c>
    </row>
    <row r="36" customFormat="false" ht="14.65" hidden="false" customHeight="false" outlineLevel="0" collapsed="false">
      <c r="A36" s="0" t="s">
        <v>17</v>
      </c>
      <c r="B36" s="31" t="n">
        <f aca="false">(C30+H30+L30+O30+B30+R30)/5</f>
        <v>0.693053722242712</v>
      </c>
      <c r="E36" s="31"/>
      <c r="F36" s="31"/>
      <c r="G36" s="31"/>
      <c r="H36" s="31"/>
      <c r="I36" s="31"/>
    </row>
    <row r="37" customFormat="false" ht="14.65" hidden="false" customHeight="false" outlineLevel="0" collapsed="false">
      <c r="A37" s="0" t="s">
        <v>18</v>
      </c>
      <c r="B37" s="31" t="n">
        <f aca="false">(C30+D30+G30+I30+M30+S30)/5</f>
        <v>0.504124355446493</v>
      </c>
    </row>
    <row r="38" customFormat="false" ht="14.65" hidden="false" customHeight="false" outlineLevel="0" collapsed="false">
      <c r="A38" s="0" t="s">
        <v>19</v>
      </c>
      <c r="B38" s="31" t="n">
        <f aca="false">(D30+E30+H30+J30+K30+T30)/5</f>
        <v>0.665776685707418</v>
      </c>
    </row>
    <row r="39" customFormat="false" ht="14.65" hidden="false" customHeight="false" outlineLevel="0" collapsed="false">
      <c r="A39" s="0" t="s">
        <v>20</v>
      </c>
      <c r="B39" s="31" t="n">
        <f aca="false">(E30+F30+I30+L30+N30+U30)/5</f>
        <v>0.69564020566736</v>
      </c>
    </row>
    <row r="40" customFormat="false" ht="14.65" hidden="false" customHeight="false" outlineLevel="0" collapsed="false">
      <c r="A40" s="0" t="s">
        <v>21</v>
      </c>
      <c r="B40" s="31" t="n">
        <f aca="false">(F30+J30+M30+O30+P30+V30)/5</f>
        <v>0.69564020566736</v>
      </c>
    </row>
    <row r="42" customFormat="false" ht="14.65" hidden="false" customHeight="false" outlineLevel="0" collapsed="false">
      <c r="A42" s="0" t="s">
        <v>31</v>
      </c>
      <c r="B42" s="31" t="n">
        <f aca="false">AVERAGE(B30:V30)</f>
        <v>0.66210391628649</v>
      </c>
      <c r="D42" s="31"/>
    </row>
    <row r="44" customFormat="false" ht="17" hidden="false" customHeight="false" outlineLevel="0" collapsed="false">
      <c r="A44" s="25" t="s">
        <v>32</v>
      </c>
    </row>
    <row r="45" customFormat="false" ht="14.65" hidden="false" customHeight="false" outlineLevel="0" collapsed="false">
      <c r="F45" s="23"/>
      <c r="G45" s="23"/>
      <c r="H45" s="23"/>
    </row>
    <row r="46" customFormat="false" ht="14.65" hidden="false" customHeight="false" outlineLevel="0" collapsed="false">
      <c r="B46" s="32" t="s">
        <v>9</v>
      </c>
      <c r="C46" s="32" t="s">
        <v>10</v>
      </c>
      <c r="D46" s="32"/>
      <c r="E46" s="32"/>
      <c r="F46" s="24"/>
      <c r="G46" s="24"/>
      <c r="H46" s="24"/>
    </row>
    <row r="47" customFormat="false" ht="14.65" hidden="false" customHeight="false" outlineLevel="0" collapsed="false">
      <c r="A47" s="23" t="s">
        <v>33</v>
      </c>
      <c r="B47" s="33" t="n">
        <f aca="false">SUMPRODUCT(D35:J35,B17:H17)</f>
        <v>43.5654642532856</v>
      </c>
      <c r="C47" s="33" t="n">
        <f aca="false">SUMPRODUCT(D35:J35,I17:O17)</f>
        <v>369.458850647546</v>
      </c>
      <c r="D47" s="33"/>
      <c r="E47" s="33"/>
      <c r="F47" s="22"/>
      <c r="G47" s="22"/>
      <c r="H47" s="2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47"/>
  <sheetViews>
    <sheetView windowProtection="false" showFormulas="false" showGridLines="true" showRowColHeaders="true" showZeros="true" rightToLeft="false" tabSelected="false" showOutlineSymbols="true" defaultGridColor="true" view="normal" topLeftCell="I1" colorId="64" zoomScale="110" zoomScaleNormal="110" zoomScalePageLayoutView="100" workbookViewId="0">
      <selection pane="topLeft" activeCell="O6" activeCellId="0" sqref="O6"/>
    </sheetView>
  </sheetViews>
  <sheetFormatPr defaultRowHeight="14.65"/>
  <cols>
    <col collapsed="false" hidden="false" max="1" min="1" style="0" width="40.3826530612245"/>
    <col collapsed="false" hidden="false" max="1025" min="2" style="0" width="11.2755102040816"/>
  </cols>
  <sheetData>
    <row r="1" customFormat="false" ht="19.35" hidden="false" customHeight="false" outlineLevel="0" collapsed="false">
      <c r="A1" s="1" t="s">
        <v>0</v>
      </c>
    </row>
    <row r="3" customFormat="false" ht="14.65" hidden="false" customHeight="false" outlineLevel="0" collapsed="false">
      <c r="A3" s="0" t="s">
        <v>1</v>
      </c>
      <c r="B3" s="2" t="s">
        <v>2</v>
      </c>
      <c r="C3" s="2"/>
      <c r="D3" s="2"/>
      <c r="E3" s="2"/>
      <c r="F3" s="3" t="s">
        <v>3</v>
      </c>
      <c r="G3" s="3"/>
      <c r="H3" s="3"/>
      <c r="I3" s="3"/>
      <c r="J3" s="4" t="s">
        <v>4</v>
      </c>
      <c r="K3" s="4"/>
      <c r="L3" s="4"/>
      <c r="M3" s="4"/>
      <c r="N3" s="5" t="s">
        <v>5</v>
      </c>
      <c r="O3" s="5"/>
      <c r="P3" s="5"/>
      <c r="Q3" s="5"/>
      <c r="R3" s="6" t="s">
        <v>6</v>
      </c>
      <c r="S3" s="7"/>
      <c r="T3" s="7"/>
      <c r="U3" s="7"/>
      <c r="V3" s="8" t="s">
        <v>34</v>
      </c>
      <c r="W3" s="8"/>
      <c r="X3" s="8"/>
      <c r="Y3" s="8"/>
    </row>
    <row r="4" customFormat="false" ht="14.65" hidden="false" customHeight="false" outlineLevel="0" collapsed="false">
      <c r="A4" s="0" t="s">
        <v>8</v>
      </c>
      <c r="B4" s="9" t="s">
        <v>9</v>
      </c>
      <c r="C4" s="9" t="s">
        <v>10</v>
      </c>
      <c r="D4" s="9"/>
      <c r="E4" s="9"/>
      <c r="F4" s="10" t="s">
        <v>9</v>
      </c>
      <c r="G4" s="10" t="s">
        <v>10</v>
      </c>
      <c r="H4" s="10"/>
      <c r="I4" s="10"/>
      <c r="J4" s="11" t="s">
        <v>9</v>
      </c>
      <c r="K4" s="11" t="s">
        <v>10</v>
      </c>
      <c r="L4" s="11"/>
      <c r="M4" s="11"/>
      <c r="N4" s="12" t="s">
        <v>9</v>
      </c>
      <c r="O4" s="12" t="s">
        <v>10</v>
      </c>
      <c r="P4" s="12"/>
      <c r="Q4" s="12"/>
      <c r="R4" s="13" t="s">
        <v>9</v>
      </c>
      <c r="S4" s="13" t="s">
        <v>10</v>
      </c>
      <c r="T4" s="13"/>
      <c r="U4" s="13"/>
      <c r="V4" s="14" t="s">
        <v>9</v>
      </c>
      <c r="W4" s="14" t="s">
        <v>10</v>
      </c>
      <c r="X4" s="14"/>
      <c r="Y4" s="14"/>
    </row>
    <row r="5" customFormat="false" ht="17" hidden="false" customHeight="false" outlineLevel="0" collapsed="false">
      <c r="A5" s="15" t="s">
        <v>36</v>
      </c>
      <c r="B5" s="16" t="n">
        <v>30</v>
      </c>
      <c r="C5" s="16" t="n">
        <v>200</v>
      </c>
      <c r="D5" s="16"/>
      <c r="E5" s="16"/>
      <c r="F5" s="17" t="n">
        <v>10</v>
      </c>
      <c r="G5" s="17" t="n">
        <v>100</v>
      </c>
      <c r="H5" s="17"/>
      <c r="I5" s="17"/>
      <c r="J5" s="18" t="n">
        <v>0</v>
      </c>
      <c r="K5" s="18" t="n">
        <v>80</v>
      </c>
      <c r="L5" s="18"/>
      <c r="M5" s="18"/>
      <c r="N5" s="19" t="n">
        <v>50</v>
      </c>
      <c r="O5" s="19" t="n">
        <v>250</v>
      </c>
      <c r="P5" s="19"/>
      <c r="Q5" s="19"/>
      <c r="R5" s="20" t="n">
        <v>0</v>
      </c>
      <c r="S5" s="20" t="n">
        <v>250</v>
      </c>
      <c r="T5" s="20"/>
      <c r="U5" s="20"/>
      <c r="V5" s="21" t="n">
        <v>0</v>
      </c>
      <c r="W5" s="21" t="n">
        <v>100</v>
      </c>
      <c r="X5" s="21"/>
      <c r="Y5" s="21"/>
    </row>
    <row r="6" customFormat="false" ht="14.65" hidden="false" customHeight="false" outlineLevel="0" collapsed="false">
      <c r="Z6" s="22"/>
      <c r="AA6" s="22"/>
      <c r="AB6" s="22"/>
      <c r="AC6" s="22"/>
      <c r="AD6" s="22"/>
      <c r="AE6" s="22"/>
      <c r="AF6" s="22"/>
    </row>
    <row r="7" customFormat="false" ht="14.65" hidden="false" customHeight="false" outlineLevel="0" collapsed="false">
      <c r="C7" s="23"/>
      <c r="D7" s="23"/>
      <c r="E7" s="23"/>
      <c r="F7" s="23"/>
      <c r="G7" s="23"/>
      <c r="H7" s="23"/>
      <c r="Z7" s="22"/>
      <c r="AA7" s="22"/>
      <c r="AB7" s="22"/>
      <c r="AC7" s="22"/>
      <c r="AD7" s="22"/>
      <c r="AE7" s="22"/>
      <c r="AF7" s="22"/>
    </row>
    <row r="8" customFormat="false" ht="14.65" hidden="false" customHeight="false" outlineLevel="0" collapsed="false">
      <c r="B8" s="24" t="s">
        <v>9</v>
      </c>
      <c r="C8" s="24" t="s">
        <v>10</v>
      </c>
      <c r="D8" s="24"/>
      <c r="E8" s="24"/>
      <c r="F8" s="24"/>
      <c r="G8" s="24"/>
      <c r="H8" s="24"/>
      <c r="Z8" s="22"/>
      <c r="AA8" s="22"/>
      <c r="AB8" s="22"/>
      <c r="AC8" s="22"/>
      <c r="AD8" s="22"/>
      <c r="AE8" s="22"/>
      <c r="AF8" s="22"/>
    </row>
    <row r="9" customFormat="false" ht="14.65" hidden="false" customHeight="false" outlineLevel="0" collapsed="false">
      <c r="A9" s="23" t="s">
        <v>12</v>
      </c>
      <c r="B9" s="22" t="n">
        <f aca="false">(V5+R5+N5+J5+F5+B5+Z5)/7</f>
        <v>12.8571428571429</v>
      </c>
      <c r="C9" s="22" t="n">
        <f aca="false">(W5+S5+O5+K5+G5+C5+AA5)/7</f>
        <v>140</v>
      </c>
      <c r="D9" s="22"/>
      <c r="E9" s="22"/>
      <c r="F9" s="22"/>
      <c r="G9" s="22"/>
      <c r="H9" s="22"/>
      <c r="Z9" s="22"/>
      <c r="AA9" s="22"/>
      <c r="AB9" s="22"/>
      <c r="AC9" s="22"/>
      <c r="AD9" s="22"/>
      <c r="AE9" s="22"/>
      <c r="AF9" s="22"/>
    </row>
    <row r="10" customFormat="false" ht="14.65" hidden="false" customHeight="false" outlineLevel="0" collapsed="false">
      <c r="A10" s="0" t="s">
        <v>13</v>
      </c>
      <c r="B10" s="0" t="n">
        <v>0</v>
      </c>
      <c r="C10" s="0" t="n">
        <v>1</v>
      </c>
      <c r="Z10" s="22"/>
      <c r="AA10" s="22"/>
      <c r="AB10" s="22"/>
      <c r="AC10" s="22"/>
      <c r="AD10" s="22"/>
      <c r="AE10" s="22"/>
      <c r="AF10" s="22"/>
    </row>
    <row r="12" customFormat="false" ht="19.35" hidden="false" customHeight="false" outlineLevel="0" collapsed="false">
      <c r="A12" s="1" t="s">
        <v>14</v>
      </c>
    </row>
    <row r="14" customFormat="false" ht="14.65" hidden="false" customHeight="false" outlineLevel="0" collapsed="false">
      <c r="A14" s="0" t="s">
        <v>15</v>
      </c>
    </row>
    <row r="15" customFormat="false" ht="14.65" hidden="false" customHeight="false" outlineLevel="0" collapsed="false">
      <c r="B15" s="0" t="s">
        <v>9</v>
      </c>
      <c r="I15" s="0" t="s">
        <v>10</v>
      </c>
    </row>
    <row r="16" customFormat="false" ht="14.65" hidden="false" customHeight="false" outlineLevel="0" collapsed="false">
      <c r="A16" s="0" t="s">
        <v>1</v>
      </c>
      <c r="B16" s="0" t="s">
        <v>16</v>
      </c>
      <c r="C16" s="0" t="s">
        <v>17</v>
      </c>
      <c r="D16" s="0" t="s">
        <v>18</v>
      </c>
      <c r="E16" s="0" t="s">
        <v>19</v>
      </c>
      <c r="F16" s="0" t="s">
        <v>20</v>
      </c>
      <c r="G16" s="0" t="s">
        <v>21</v>
      </c>
      <c r="H16" s="0" t="s">
        <v>22</v>
      </c>
      <c r="I16" s="0" t="s">
        <v>16</v>
      </c>
      <c r="J16" s="0" t="s">
        <v>17</v>
      </c>
      <c r="K16" s="0" t="s">
        <v>18</v>
      </c>
      <c r="L16" s="0" t="s">
        <v>19</v>
      </c>
      <c r="M16" s="0" t="s">
        <v>20</v>
      </c>
      <c r="N16" s="0" t="s">
        <v>21</v>
      </c>
    </row>
    <row r="17" customFormat="false" ht="14.65" hidden="false" customHeight="false" outlineLevel="0" collapsed="false">
      <c r="A17" s="0" t="str">
        <f aca="false">A5</f>
        <v>Distanza strade principali</v>
      </c>
      <c r="B17" s="0" t="n">
        <f aca="false">(B5)</f>
        <v>30</v>
      </c>
      <c r="C17" s="0" t="n">
        <f aca="false">F5</f>
        <v>10</v>
      </c>
      <c r="D17" s="0" t="n">
        <f aca="false">J5</f>
        <v>0</v>
      </c>
      <c r="E17" s="0" t="n">
        <f aca="false">(N5)</f>
        <v>50</v>
      </c>
      <c r="F17" s="0" t="n">
        <f aca="false">(R5)</f>
        <v>0</v>
      </c>
      <c r="G17" s="0" t="n">
        <f aca="false">(V5)</f>
        <v>0</v>
      </c>
      <c r="H17" s="0" t="n">
        <f aca="false">Z5</f>
        <v>0</v>
      </c>
      <c r="I17" s="0" t="n">
        <f aca="false">(C5)</f>
        <v>200</v>
      </c>
      <c r="J17" s="0" t="n">
        <f aca="false">G5</f>
        <v>100</v>
      </c>
      <c r="K17" s="0" t="n">
        <f aca="false">K5</f>
        <v>80</v>
      </c>
      <c r="L17" s="0" t="n">
        <f aca="false">(O5)</f>
        <v>250</v>
      </c>
      <c r="M17" s="0" t="n">
        <f aca="false">(S5)</f>
        <v>250</v>
      </c>
      <c r="N17" s="0" t="n">
        <f aca="false">(W5)</f>
        <v>100</v>
      </c>
    </row>
    <row r="19" customFormat="false" ht="17" hidden="false" customHeight="false" outlineLevel="0" collapsed="false">
      <c r="A19" s="25" t="s">
        <v>23</v>
      </c>
    </row>
    <row r="21" customFormat="false" ht="14.65" hidden="false" customHeight="false" outlineLevel="0" collapsed="false">
      <c r="A21" s="0" t="s">
        <v>8</v>
      </c>
    </row>
    <row r="23" customFormat="false" ht="14.65" hidden="false" customHeight="false" outlineLevel="0" collapsed="false">
      <c r="A23" s="26" t="s">
        <v>24</v>
      </c>
    </row>
    <row r="24" customFormat="false" ht="14.65" hidden="false" customHeight="false" outlineLevel="0" collapsed="false">
      <c r="A24" s="27" t="n">
        <v>3</v>
      </c>
    </row>
    <row r="25" customFormat="false" ht="14.65" hidden="false" customHeight="false" outlineLevel="0" collapsed="false">
      <c r="A25" s="26" t="s">
        <v>25</v>
      </c>
    </row>
    <row r="26" customFormat="false" ht="14.65" hidden="false" customHeight="false" outlineLevel="0" collapsed="false">
      <c r="A26" s="27" t="n">
        <f aca="false">MAX(B5:Y5)-MIN(B5:Y5)</f>
        <v>250</v>
      </c>
    </row>
    <row r="28" customFormat="false" ht="14.65" hidden="false" customHeight="false" outlineLevel="0" collapsed="false">
      <c r="A28" s="0" t="s">
        <v>26</v>
      </c>
      <c r="B28" s="0" t="s">
        <v>16</v>
      </c>
      <c r="C28" s="0" t="s">
        <v>17</v>
      </c>
      <c r="D28" s="0" t="s">
        <v>18</v>
      </c>
      <c r="E28" s="0" t="s">
        <v>19</v>
      </c>
      <c r="F28" s="0" t="s">
        <v>20</v>
      </c>
      <c r="G28" s="0" t="s">
        <v>16</v>
      </c>
      <c r="H28" s="0" t="s">
        <v>17</v>
      </c>
      <c r="I28" s="0" t="s">
        <v>18</v>
      </c>
      <c r="J28" s="0" t="s">
        <v>19</v>
      </c>
      <c r="K28" s="0" t="s">
        <v>16</v>
      </c>
      <c r="L28" s="0" t="s">
        <v>17</v>
      </c>
      <c r="M28" s="0" t="s">
        <v>18</v>
      </c>
      <c r="N28" s="0" t="s">
        <v>16</v>
      </c>
      <c r="O28" s="0" t="s">
        <v>17</v>
      </c>
      <c r="P28" s="0" t="s">
        <v>16</v>
      </c>
    </row>
    <row r="29" customFormat="false" ht="14.65" hidden="false" customHeight="false" outlineLevel="0" collapsed="false">
      <c r="A29" s="0" t="s">
        <v>27</v>
      </c>
      <c r="B29" s="28" t="s">
        <v>17</v>
      </c>
      <c r="C29" s="0" t="s">
        <v>18</v>
      </c>
      <c r="D29" s="0" t="s">
        <v>19</v>
      </c>
      <c r="E29" s="0" t="s">
        <v>20</v>
      </c>
      <c r="F29" s="0" t="s">
        <v>21</v>
      </c>
      <c r="G29" s="0" t="s">
        <v>18</v>
      </c>
      <c r="H29" s="0" t="s">
        <v>19</v>
      </c>
      <c r="I29" s="0" t="s">
        <v>20</v>
      </c>
      <c r="J29" s="0" t="s">
        <v>21</v>
      </c>
      <c r="K29" s="0" t="s">
        <v>19</v>
      </c>
      <c r="L29" s="0" t="s">
        <v>20</v>
      </c>
      <c r="M29" s="28" t="s">
        <v>21</v>
      </c>
      <c r="N29" s="0" t="s">
        <v>20</v>
      </c>
      <c r="O29" s="0" t="s">
        <v>21</v>
      </c>
      <c r="P29" s="0" t="s">
        <v>21</v>
      </c>
    </row>
    <row r="30" customFormat="false" ht="14.65" hidden="false" customHeight="false" outlineLevel="0" collapsed="false">
      <c r="A30" s="0" t="str">
        <f aca="false">A5</f>
        <v>Distanza strade principali</v>
      </c>
      <c r="B30" s="29" t="n">
        <f aca="false">1-((((ABS(C17-B17))^$A$24+(ABS(J17-I17))^$A$24)^(1/$A$24))/$A$26)*2^(-1/$A$24)</f>
        <v>0.681675423368289</v>
      </c>
      <c r="C30" s="29" t="n">
        <f aca="false">1-((((ABS(D17-C17))^$A$24+(ABS(K17-J17))^$A$24)^(1/$A$24))/$A$26)*2^(-1/$A$24)</f>
        <v>0.933961455022108</v>
      </c>
      <c r="D30" s="29" t="n">
        <f aca="false">1-((((ABS(E17-D17))^$A$24+(ABS(L17-K17))^$A$24)^(1/$A$24))/$A$26)*2^(-1/$A$24)</f>
        <v>0.455744641224541</v>
      </c>
      <c r="E30" s="29" t="n">
        <f aca="false">1-((((ABS(F17-E17))^$A$24+(ABS(M17-L17))^$A$24)^(1/$A$24))/$A$26)*2^(-1/$A$24)</f>
        <v>0.84125989480318</v>
      </c>
      <c r="F30" s="29" t="n">
        <f aca="false">1-((((ABS(G17-F17))^$A$24+(ABS(N17-M17))^$A$24)^(1/$A$24))/$A$26)*2^(-1/$A$24)</f>
        <v>0.52377968440954</v>
      </c>
      <c r="G30" s="29" t="n">
        <f aca="false">1-((((ABS(D17-B17))^$A$24+(ABS(K17-I17))^$A$24)^(1/$A$24))/$A$26)*2^(-1/$A$24)</f>
        <v>0.617049742068406</v>
      </c>
      <c r="H30" s="29" t="n">
        <f aca="false">1-((((ABS(E17-C17))^$A$24+(ABS(L17-J17))^$A$24)^(1/$A$24))/$A$26)*2^(-1/$A$24)</f>
        <v>0.520788331048745</v>
      </c>
      <c r="I30" s="29" t="n">
        <f aca="false">1-((((ABS(F17-D17))^$A$24+(ABS(M17-K17))^$A$24)^(1/$A$24))/$A$26)*2^(-1/$A$24)</f>
        <v>0.460283642330812</v>
      </c>
      <c r="J30" s="29" t="n">
        <f aca="false">1-((((ABS(G17-E17))^$A$24+(ABS(N17-L17))^$A$24)^(1/$A$24))/$A$26)*2^(-1/$A$24)</f>
        <v>0.517971547164954</v>
      </c>
      <c r="K30" s="29" t="n">
        <f aca="false">1-((((ABS(E17-B17))^$A$24+(ABS(L17-I17))^$A$24)^(1/$A$24))/$A$26)*2^(-1/$A$24)</f>
        <v>0.837943219619122</v>
      </c>
      <c r="L30" s="29" t="n">
        <f aca="false">1-((((ABS(F17-C17))^$A$24+(ABS(M17-J17))^$A$24)^(1/$A$24))/$A$26)*2^(-1/$A$24)</f>
        <v>0.523732654948876</v>
      </c>
      <c r="M30" s="29" t="n">
        <f aca="false">1-((((ABS(G17-D17))^$A$24+(ABS(N17-K17))^$A$24)^(1/$A$24))/$A$26)*2^(-1/$A$24)</f>
        <v>0.936503957921272</v>
      </c>
      <c r="N30" s="30" t="n">
        <f aca="false">1-((((ABS(F17-B17))^$A$24+(ABS(M17-I17))^$A$24)^(1/$A$24))/$A$26)*2^(-1/$A$24)</f>
        <v>0.830567056629804</v>
      </c>
      <c r="O30" s="30" t="n">
        <f aca="false">1-((((ABS(G17-C17))^$A$24+(ABS(N17-J17))^$A$24)^(1/$A$24))/$A$26)*2^(-1/$A$24)</f>
        <v>0.968251978960636</v>
      </c>
      <c r="P30" s="29" t="n">
        <f aca="false">1-((((ABS(G17-B17))^$A$24+(ABS(N17-I17))^$A$24)^(1/$A$24))/$A$26)*2^(-1/$A$24)</f>
        <v>0.679687804680044</v>
      </c>
      <c r="W30" s="29"/>
      <c r="X30" s="29"/>
    </row>
    <row r="32" customFormat="false" ht="17" hidden="false" customHeight="false" outlineLevel="0" collapsed="false">
      <c r="A32" s="25" t="s">
        <v>28</v>
      </c>
    </row>
    <row r="34" customFormat="false" ht="14.65" hidden="false" customHeight="false" outlineLevel="0" collapsed="false">
      <c r="B34" s="0" t="s">
        <v>29</v>
      </c>
      <c r="D34" s="0" t="s">
        <v>30</v>
      </c>
    </row>
    <row r="35" customFormat="false" ht="14.65" hidden="false" customHeight="false" outlineLevel="0" collapsed="false">
      <c r="A35" s="0" t="s">
        <v>16</v>
      </c>
      <c r="B35" s="31" t="n">
        <f aca="false">(B30+G30+K30+N30+P30+Q30)/5</f>
        <v>0.729384649273133</v>
      </c>
      <c r="D35" s="31" t="n">
        <f aca="false">B35/SUM($B$35:$B$41)</f>
        <v>0.17653462423137</v>
      </c>
      <c r="E35" s="31" t="n">
        <f aca="false">B36/SUM($B$35:$B$41)</f>
        <v>0.175638456030378</v>
      </c>
      <c r="F35" s="31" t="n">
        <f aca="false">B37/SUM($B$35:$B$41)</f>
        <v>0.164753470636204</v>
      </c>
      <c r="G35" s="31" t="n">
        <f aca="false">B38/SUM($B$35:$B$41)</f>
        <v>0.153627934210608</v>
      </c>
      <c r="H35" s="31" t="n">
        <f aca="false">B39/SUM($B$35:$B$41)</f>
        <v>0.153914272875239</v>
      </c>
      <c r="I35" s="31" t="n">
        <f aca="false">B40/SUM($B$35:$B$41)</f>
        <v>0.175531242016202</v>
      </c>
      <c r="J35" s="31" t="n">
        <f aca="false">H35/SUM($B$35:$B$41)</f>
        <v>0.0372522212428685</v>
      </c>
    </row>
    <row r="36" customFormat="false" ht="14.65" hidden="false" customHeight="false" outlineLevel="0" collapsed="false">
      <c r="A36" s="0" t="s">
        <v>17</v>
      </c>
      <c r="B36" s="31" t="n">
        <f aca="false">(C30+H30+L30+O30+B30+R30)/5</f>
        <v>0.725681968669731</v>
      </c>
      <c r="E36" s="31"/>
      <c r="F36" s="31"/>
      <c r="G36" s="31"/>
      <c r="H36" s="31"/>
      <c r="I36" s="31"/>
    </row>
    <row r="37" customFormat="false" ht="14.65" hidden="false" customHeight="false" outlineLevel="0" collapsed="false">
      <c r="A37" s="0" t="s">
        <v>18</v>
      </c>
      <c r="B37" s="31" t="n">
        <f aca="false">(C30+D30+G30+I30+M30+S30)/5</f>
        <v>0.680708687713428</v>
      </c>
    </row>
    <row r="38" customFormat="false" ht="14.65" hidden="false" customHeight="false" outlineLevel="0" collapsed="false">
      <c r="A38" s="0" t="s">
        <v>19</v>
      </c>
      <c r="B38" s="31" t="n">
        <f aca="false">(D30+E30+H30+J30+K30+T30)/5</f>
        <v>0.634741526772108</v>
      </c>
    </row>
    <row r="39" customFormat="false" ht="14.65" hidden="false" customHeight="false" outlineLevel="0" collapsed="false">
      <c r="A39" s="0" t="s">
        <v>20</v>
      </c>
      <c r="B39" s="31" t="n">
        <f aca="false">(E30+F30+I30+L30+N30+U30)/5</f>
        <v>0.635924586624443</v>
      </c>
    </row>
    <row r="40" customFormat="false" ht="14.65" hidden="false" customHeight="false" outlineLevel="0" collapsed="false">
      <c r="A40" s="0" t="s">
        <v>21</v>
      </c>
      <c r="B40" s="31" t="n">
        <f aca="false">(F30+J30+M30+O30+P30+V30)/5</f>
        <v>0.725238994627289</v>
      </c>
    </row>
    <row r="42" customFormat="false" ht="14.65" hidden="false" customHeight="false" outlineLevel="0" collapsed="false">
      <c r="A42" s="0" t="s">
        <v>31</v>
      </c>
      <c r="B42" s="31" t="n">
        <f aca="false">AVERAGE(B30:V30)</f>
        <v>0.688613402280022</v>
      </c>
      <c r="D42" s="31"/>
    </row>
    <row r="44" customFormat="false" ht="17" hidden="false" customHeight="false" outlineLevel="0" collapsed="false">
      <c r="A44" s="25" t="s">
        <v>32</v>
      </c>
    </row>
    <row r="45" customFormat="false" ht="14.65" hidden="false" customHeight="false" outlineLevel="0" collapsed="false">
      <c r="F45" s="23"/>
      <c r="G45" s="23"/>
      <c r="H45" s="23"/>
    </row>
    <row r="46" customFormat="false" ht="14.65" hidden="false" customHeight="false" outlineLevel="0" collapsed="false">
      <c r="B46" s="32" t="s">
        <v>9</v>
      </c>
      <c r="C46" s="32" t="s">
        <v>10</v>
      </c>
      <c r="D46" s="32"/>
      <c r="E46" s="32"/>
      <c r="F46" s="24"/>
      <c r="G46" s="24"/>
      <c r="H46" s="24"/>
    </row>
    <row r="47" customFormat="false" ht="14.65" hidden="false" customHeight="false" outlineLevel="0" collapsed="false">
      <c r="A47" s="23" t="s">
        <v>33</v>
      </c>
      <c r="B47" s="33" t="n">
        <f aca="false">SUMPRODUCT(D35:J35,B17:H17)</f>
        <v>14.7338199977753</v>
      </c>
      <c r="C47" s="33" t="n">
        <f aca="false">SUMPRODUCT(D35:J35,I17:O17)</f>
        <v>160.48972407329</v>
      </c>
      <c r="D47" s="33"/>
      <c r="E47" s="33"/>
      <c r="F47" s="22"/>
      <c r="G47" s="22"/>
      <c r="H47" s="2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47"/>
  <sheetViews>
    <sheetView windowProtection="false" showFormulas="false" showGridLines="true" showRowColHeaders="true" showZeros="true" rightToLeft="false" tabSelected="true" showOutlineSymbols="true" defaultGridColor="true" view="normal" topLeftCell="A34" colorId="64" zoomScale="110" zoomScaleNormal="110" zoomScalePageLayoutView="100" workbookViewId="0">
      <selection pane="topLeft" activeCell="A41" activeCellId="0" sqref="A41"/>
    </sheetView>
  </sheetViews>
  <sheetFormatPr defaultRowHeight="14.65"/>
  <cols>
    <col collapsed="false" hidden="false" max="1" min="1" style="0" width="40.3826530612245"/>
    <col collapsed="false" hidden="false" max="1025" min="2" style="0" width="11.2755102040816"/>
  </cols>
  <sheetData>
    <row r="1" customFormat="false" ht="19.35" hidden="false" customHeight="false" outlineLevel="0" collapsed="false">
      <c r="A1" s="1" t="s">
        <v>0</v>
      </c>
    </row>
    <row r="3" customFormat="false" ht="14.65" hidden="false" customHeight="false" outlineLevel="0" collapsed="false">
      <c r="A3" s="0" t="s">
        <v>1</v>
      </c>
      <c r="B3" s="2" t="s">
        <v>2</v>
      </c>
      <c r="C3" s="2"/>
      <c r="D3" s="2"/>
      <c r="E3" s="2"/>
      <c r="F3" s="3" t="s">
        <v>3</v>
      </c>
      <c r="G3" s="3"/>
      <c r="H3" s="3"/>
      <c r="I3" s="3"/>
      <c r="J3" s="4" t="s">
        <v>4</v>
      </c>
      <c r="K3" s="4"/>
      <c r="L3" s="4"/>
      <c r="M3" s="4"/>
      <c r="N3" s="5" t="s">
        <v>5</v>
      </c>
      <c r="O3" s="5"/>
      <c r="P3" s="5"/>
      <c r="Q3" s="5"/>
      <c r="R3" s="6" t="s">
        <v>6</v>
      </c>
      <c r="S3" s="7"/>
      <c r="T3" s="7"/>
      <c r="U3" s="7"/>
      <c r="V3" s="8" t="s">
        <v>34</v>
      </c>
      <c r="W3" s="8"/>
      <c r="X3" s="8"/>
      <c r="Y3" s="8"/>
    </row>
    <row r="4" customFormat="false" ht="14.65" hidden="false" customHeight="false" outlineLevel="0" collapsed="false">
      <c r="A4" s="0" t="s">
        <v>8</v>
      </c>
      <c r="B4" s="9" t="s">
        <v>9</v>
      </c>
      <c r="C4" s="9" t="s">
        <v>10</v>
      </c>
      <c r="D4" s="9"/>
      <c r="E4" s="9"/>
      <c r="F4" s="10" t="s">
        <v>9</v>
      </c>
      <c r="G4" s="10" t="s">
        <v>10</v>
      </c>
      <c r="H4" s="10"/>
      <c r="I4" s="10"/>
      <c r="J4" s="11" t="s">
        <v>9</v>
      </c>
      <c r="K4" s="11" t="s">
        <v>10</v>
      </c>
      <c r="L4" s="11"/>
      <c r="M4" s="11"/>
      <c r="N4" s="12" t="s">
        <v>9</v>
      </c>
      <c r="O4" s="12" t="s">
        <v>10</v>
      </c>
      <c r="P4" s="12"/>
      <c r="Q4" s="12"/>
      <c r="R4" s="13" t="s">
        <v>9</v>
      </c>
      <c r="S4" s="13" t="s">
        <v>10</v>
      </c>
      <c r="T4" s="13"/>
      <c r="U4" s="13"/>
      <c r="V4" s="14" t="s">
        <v>9</v>
      </c>
      <c r="W4" s="14" t="s">
        <v>10</v>
      </c>
      <c r="X4" s="14"/>
      <c r="Y4" s="14"/>
    </row>
    <row r="5" customFormat="false" ht="17" hidden="false" customHeight="false" outlineLevel="0" collapsed="false">
      <c r="A5" s="15" t="s">
        <v>37</v>
      </c>
      <c r="B5" s="16" t="n">
        <v>5</v>
      </c>
      <c r="C5" s="16" t="n">
        <v>100</v>
      </c>
      <c r="D5" s="16"/>
      <c r="E5" s="16"/>
      <c r="F5" s="17" t="n">
        <v>0</v>
      </c>
      <c r="G5" s="17" t="n">
        <v>50</v>
      </c>
      <c r="H5" s="17"/>
      <c r="I5" s="17"/>
      <c r="J5" s="18" t="n">
        <v>0</v>
      </c>
      <c r="K5" s="18" t="n">
        <v>50</v>
      </c>
      <c r="L5" s="18"/>
      <c r="M5" s="18"/>
      <c r="N5" s="19" t="n">
        <v>10</v>
      </c>
      <c r="O5" s="19" t="n">
        <v>150</v>
      </c>
      <c r="P5" s="19"/>
      <c r="Q5" s="19"/>
      <c r="R5" s="20" t="n">
        <v>0</v>
      </c>
      <c r="S5" s="20" t="n">
        <v>50</v>
      </c>
      <c r="T5" s="20"/>
      <c r="U5" s="20"/>
      <c r="V5" s="21" t="n">
        <v>0</v>
      </c>
      <c r="W5" s="21" t="n">
        <v>50</v>
      </c>
      <c r="X5" s="21"/>
      <c r="Y5" s="21"/>
    </row>
    <row r="6" customFormat="false" ht="14.65" hidden="false" customHeight="false" outlineLevel="0" collapsed="false">
      <c r="Z6" s="22"/>
      <c r="AA6" s="22"/>
      <c r="AB6" s="22"/>
      <c r="AC6" s="22"/>
      <c r="AD6" s="22"/>
      <c r="AE6" s="22"/>
      <c r="AF6" s="22"/>
    </row>
    <row r="7" customFormat="false" ht="14.65" hidden="false" customHeight="false" outlineLevel="0" collapsed="false">
      <c r="C7" s="23"/>
      <c r="D7" s="23"/>
      <c r="E7" s="23"/>
      <c r="F7" s="23"/>
      <c r="G7" s="23"/>
      <c r="H7" s="23"/>
      <c r="Z7" s="22"/>
      <c r="AA7" s="22"/>
      <c r="AB7" s="22"/>
      <c r="AC7" s="22"/>
      <c r="AD7" s="22"/>
      <c r="AE7" s="22"/>
      <c r="AF7" s="22"/>
    </row>
    <row r="8" customFormat="false" ht="14.65" hidden="false" customHeight="false" outlineLevel="0" collapsed="false">
      <c r="B8" s="24" t="s">
        <v>9</v>
      </c>
      <c r="C8" s="24" t="s">
        <v>10</v>
      </c>
      <c r="D8" s="24"/>
      <c r="E8" s="24"/>
      <c r="F8" s="24"/>
      <c r="G8" s="24"/>
      <c r="H8" s="24"/>
      <c r="Z8" s="22"/>
      <c r="AA8" s="22"/>
      <c r="AB8" s="22"/>
      <c r="AC8" s="22"/>
      <c r="AD8" s="22"/>
      <c r="AE8" s="22"/>
      <c r="AF8" s="22"/>
    </row>
    <row r="9" customFormat="false" ht="14.65" hidden="false" customHeight="false" outlineLevel="0" collapsed="false">
      <c r="A9" s="23" t="s">
        <v>12</v>
      </c>
      <c r="B9" s="22" t="n">
        <f aca="false">(V5+R5+N5+J5+F5+B5+Z5)/7</f>
        <v>2.14285714285714</v>
      </c>
      <c r="C9" s="22" t="n">
        <f aca="false">(W5+S5+O5+K5+G5+C5+AA5)/7</f>
        <v>64.2857142857143</v>
      </c>
      <c r="D9" s="22"/>
      <c r="E9" s="22"/>
      <c r="F9" s="22"/>
      <c r="G9" s="22"/>
      <c r="H9" s="22"/>
      <c r="Z9" s="22"/>
      <c r="AA9" s="22"/>
      <c r="AB9" s="22"/>
      <c r="AC9" s="22"/>
      <c r="AD9" s="22"/>
      <c r="AE9" s="22"/>
      <c r="AF9" s="22"/>
    </row>
    <row r="10" customFormat="false" ht="14.65" hidden="false" customHeight="false" outlineLevel="0" collapsed="false">
      <c r="A10" s="0" t="s">
        <v>13</v>
      </c>
      <c r="B10" s="0" t="n">
        <v>0</v>
      </c>
      <c r="C10" s="0" t="n">
        <v>1</v>
      </c>
      <c r="Z10" s="22"/>
      <c r="AA10" s="22"/>
      <c r="AB10" s="22"/>
      <c r="AC10" s="22"/>
      <c r="AD10" s="22"/>
      <c r="AE10" s="22"/>
      <c r="AF10" s="22"/>
    </row>
    <row r="12" customFormat="false" ht="19.35" hidden="false" customHeight="false" outlineLevel="0" collapsed="false">
      <c r="A12" s="1" t="s">
        <v>14</v>
      </c>
    </row>
    <row r="14" customFormat="false" ht="14.65" hidden="false" customHeight="false" outlineLevel="0" collapsed="false">
      <c r="A14" s="0" t="s">
        <v>15</v>
      </c>
    </row>
    <row r="15" customFormat="false" ht="14.65" hidden="false" customHeight="false" outlineLevel="0" collapsed="false">
      <c r="B15" s="0" t="s">
        <v>9</v>
      </c>
      <c r="I15" s="0" t="s">
        <v>10</v>
      </c>
    </row>
    <row r="16" customFormat="false" ht="14.65" hidden="false" customHeight="false" outlineLevel="0" collapsed="false">
      <c r="A16" s="0" t="s">
        <v>1</v>
      </c>
      <c r="B16" s="0" t="s">
        <v>16</v>
      </c>
      <c r="C16" s="0" t="s">
        <v>17</v>
      </c>
      <c r="D16" s="0" t="s">
        <v>18</v>
      </c>
      <c r="E16" s="0" t="s">
        <v>19</v>
      </c>
      <c r="F16" s="0" t="s">
        <v>20</v>
      </c>
      <c r="G16" s="0" t="s">
        <v>21</v>
      </c>
      <c r="H16" s="0" t="s">
        <v>22</v>
      </c>
      <c r="I16" s="0" t="s">
        <v>16</v>
      </c>
      <c r="J16" s="0" t="s">
        <v>17</v>
      </c>
      <c r="K16" s="0" t="s">
        <v>18</v>
      </c>
      <c r="L16" s="0" t="s">
        <v>19</v>
      </c>
      <c r="M16" s="0" t="s">
        <v>20</v>
      </c>
      <c r="N16" s="0" t="s">
        <v>21</v>
      </c>
    </row>
    <row r="17" customFormat="false" ht="14.65" hidden="false" customHeight="false" outlineLevel="0" collapsed="false">
      <c r="A17" s="0" t="str">
        <f aca="false">A5</f>
        <v>Distanza strade secondarie</v>
      </c>
      <c r="B17" s="0" t="n">
        <f aca="false">(B5)</f>
        <v>5</v>
      </c>
      <c r="C17" s="0" t="n">
        <f aca="false">F5</f>
        <v>0</v>
      </c>
      <c r="D17" s="0" t="n">
        <f aca="false">J5</f>
        <v>0</v>
      </c>
      <c r="E17" s="0" t="n">
        <f aca="false">(N5)</f>
        <v>10</v>
      </c>
      <c r="F17" s="0" t="n">
        <f aca="false">(R5)</f>
        <v>0</v>
      </c>
      <c r="G17" s="0" t="n">
        <f aca="false">(V5)</f>
        <v>0</v>
      </c>
      <c r="H17" s="0" t="n">
        <f aca="false">Z5</f>
        <v>0</v>
      </c>
      <c r="I17" s="0" t="n">
        <f aca="false">(C5)</f>
        <v>100</v>
      </c>
      <c r="J17" s="0" t="n">
        <f aca="false">G5</f>
        <v>50</v>
      </c>
      <c r="K17" s="0" t="n">
        <f aca="false">K5</f>
        <v>50</v>
      </c>
      <c r="L17" s="0" t="n">
        <f aca="false">(O5)</f>
        <v>150</v>
      </c>
      <c r="M17" s="0" t="n">
        <f aca="false">(S5)</f>
        <v>50</v>
      </c>
      <c r="N17" s="0" t="n">
        <f aca="false">(W5)</f>
        <v>50</v>
      </c>
    </row>
    <row r="19" customFormat="false" ht="17" hidden="false" customHeight="false" outlineLevel="0" collapsed="false">
      <c r="A19" s="25" t="s">
        <v>23</v>
      </c>
    </row>
    <row r="21" customFormat="false" ht="14.65" hidden="false" customHeight="false" outlineLevel="0" collapsed="false">
      <c r="A21" s="0" t="s">
        <v>8</v>
      </c>
    </row>
    <row r="23" customFormat="false" ht="14.65" hidden="false" customHeight="false" outlineLevel="0" collapsed="false">
      <c r="A23" s="26" t="s">
        <v>24</v>
      </c>
    </row>
    <row r="24" customFormat="false" ht="14.65" hidden="false" customHeight="false" outlineLevel="0" collapsed="false">
      <c r="A24" s="27" t="n">
        <v>3</v>
      </c>
    </row>
    <row r="25" customFormat="false" ht="14.65" hidden="false" customHeight="false" outlineLevel="0" collapsed="false">
      <c r="A25" s="26" t="s">
        <v>25</v>
      </c>
    </row>
    <row r="26" customFormat="false" ht="14.65" hidden="false" customHeight="false" outlineLevel="0" collapsed="false">
      <c r="A26" s="27" t="n">
        <f aca="false">MAX(B5:Y5)-MIN(B5:Y5)</f>
        <v>150</v>
      </c>
    </row>
    <row r="28" customFormat="false" ht="14.65" hidden="false" customHeight="false" outlineLevel="0" collapsed="false">
      <c r="A28" s="0" t="s">
        <v>26</v>
      </c>
      <c r="B28" s="0" t="s">
        <v>16</v>
      </c>
      <c r="C28" s="0" t="s">
        <v>17</v>
      </c>
      <c r="D28" s="0" t="s">
        <v>18</v>
      </c>
      <c r="E28" s="0" t="s">
        <v>19</v>
      </c>
      <c r="F28" s="0" t="s">
        <v>20</v>
      </c>
      <c r="G28" s="0" t="s">
        <v>16</v>
      </c>
      <c r="H28" s="0" t="s">
        <v>17</v>
      </c>
      <c r="I28" s="0" t="s">
        <v>18</v>
      </c>
      <c r="J28" s="0" t="s">
        <v>19</v>
      </c>
      <c r="K28" s="0" t="s">
        <v>16</v>
      </c>
      <c r="L28" s="0" t="s">
        <v>17</v>
      </c>
      <c r="M28" s="0" t="s">
        <v>18</v>
      </c>
      <c r="N28" s="0" t="s">
        <v>16</v>
      </c>
      <c r="O28" s="0" t="s">
        <v>17</v>
      </c>
      <c r="P28" s="0" t="s">
        <v>16</v>
      </c>
    </row>
    <row r="29" customFormat="false" ht="14.65" hidden="false" customHeight="false" outlineLevel="0" collapsed="false">
      <c r="A29" s="0" t="s">
        <v>27</v>
      </c>
      <c r="B29" s="28" t="s">
        <v>17</v>
      </c>
      <c r="C29" s="0" t="s">
        <v>18</v>
      </c>
      <c r="D29" s="0" t="s">
        <v>19</v>
      </c>
      <c r="E29" s="0" t="s">
        <v>20</v>
      </c>
      <c r="F29" s="0" t="s">
        <v>21</v>
      </c>
      <c r="G29" s="0" t="s">
        <v>18</v>
      </c>
      <c r="H29" s="0" t="s">
        <v>19</v>
      </c>
      <c r="I29" s="0" t="s">
        <v>20</v>
      </c>
      <c r="J29" s="0" t="s">
        <v>21</v>
      </c>
      <c r="K29" s="0" t="s">
        <v>19</v>
      </c>
      <c r="L29" s="0" t="s">
        <v>20</v>
      </c>
      <c r="M29" s="28" t="s">
        <v>21</v>
      </c>
      <c r="N29" s="0" t="s">
        <v>20</v>
      </c>
      <c r="O29" s="0" t="s">
        <v>21</v>
      </c>
      <c r="P29" s="0" t="s">
        <v>21</v>
      </c>
    </row>
    <row r="30" customFormat="false" ht="14.65" hidden="false" customHeight="false" outlineLevel="0" collapsed="false">
      <c r="A30" s="0" t="str">
        <f aca="false">A5</f>
        <v>Distanza strade secondarie</v>
      </c>
      <c r="B30" s="29" t="n">
        <f aca="false">1-((((ABS(C17-B17))^$A$24+(ABS(J17-I17))^$A$24)^(1/$A$24))/$A$26)*2^(-1/$A$24)</f>
        <v>0.735344998437964</v>
      </c>
      <c r="C30" s="29" t="n">
        <f aca="false">1-((((ABS(D17-C17))^$A$24+(ABS(K17-J17))^$A$24)^(1/$A$24))/$A$26)*2^(-1/$A$24)</f>
        <v>1</v>
      </c>
      <c r="D30" s="29" t="n">
        <f aca="false">1-((((ABS(E17-D17))^$A$24+(ABS(L17-K17))^$A$24)^(1/$A$24))/$A$26)*2^(-1/$A$24)</f>
        <v>0.470689996875928</v>
      </c>
      <c r="E30" s="29" t="n">
        <f aca="false">1-((((ABS(F17-E17))^$A$24+(ABS(M17-L17))^$A$24)^(1/$A$24))/$A$26)*2^(-1/$A$24)</f>
        <v>0.470689996875928</v>
      </c>
      <c r="F30" s="29" t="n">
        <f aca="false">1-((((ABS(G17-F17))^$A$24+(ABS(N17-M17))^$A$24)^(1/$A$24))/$A$26)*2^(-1/$A$24)</f>
        <v>1</v>
      </c>
      <c r="G30" s="29" t="n">
        <f aca="false">1-((((ABS(D17-B17))^$A$24+(ABS(K17-I17))^$A$24)^(1/$A$24))/$A$26)*2^(-1/$A$24)</f>
        <v>0.735344998437964</v>
      </c>
      <c r="H30" s="29" t="n">
        <f aca="false">1-((((ABS(E17-C17))^$A$24+(ABS(L17-J17))^$A$24)^(1/$A$24))/$A$26)*2^(-1/$A$24)</f>
        <v>0.470689996875928</v>
      </c>
      <c r="I30" s="29" t="n">
        <f aca="false">1-((((ABS(F17-D17))^$A$24+(ABS(M17-K17))^$A$24)^(1/$A$24))/$A$26)*2^(-1/$A$24)</f>
        <v>1</v>
      </c>
      <c r="J30" s="29" t="n">
        <f aca="false">1-((((ABS(G17-E17))^$A$24+(ABS(N17-L17))^$A$24)^(1/$A$24))/$A$26)*2^(-1/$A$24)</f>
        <v>0.470689996875928</v>
      </c>
      <c r="K30" s="29" t="n">
        <f aca="false">1-((((ABS(E17-B17))^$A$24+(ABS(L17-I17))^$A$24)^(1/$A$24))/$A$26)*2^(-1/$A$24)</f>
        <v>0.735344998437964</v>
      </c>
      <c r="L30" s="29" t="n">
        <f aca="false">1-((((ABS(F17-C17))^$A$24+(ABS(M17-J17))^$A$24)^(1/$A$24))/$A$26)*2^(-1/$A$24)</f>
        <v>1</v>
      </c>
      <c r="M30" s="29" t="n">
        <f aca="false">1-((((ABS(G17-D17))^$A$24+(ABS(N17-K17))^$A$24)^(1/$A$24))/$A$26)*2^(-1/$A$24)</f>
        <v>1</v>
      </c>
      <c r="N30" s="30" t="n">
        <f aca="false">1-((((ABS(F17-B17))^$A$24+(ABS(M17-I17))^$A$24)^(1/$A$24))/$A$26)*2^(-1/$A$24)</f>
        <v>0.735344998437964</v>
      </c>
      <c r="O30" s="30" t="n">
        <f aca="false">1-((((ABS(G17-C17))^$A$24+(ABS(N17-J17))^$A$24)^(1/$A$24))/$A$26)*2^(-1/$A$24)</f>
        <v>1</v>
      </c>
      <c r="P30" s="29" t="n">
        <f aca="false">1-((((ABS(G17-B17))^$A$24+(ABS(N17-I17))^$A$24)^(1/$A$24))/$A$26)*2^(-1/$A$24)</f>
        <v>0.735344998437964</v>
      </c>
      <c r="W30" s="29"/>
      <c r="X30" s="29"/>
    </row>
    <row r="32" customFormat="false" ht="17" hidden="false" customHeight="false" outlineLevel="0" collapsed="false">
      <c r="A32" s="25" t="s">
        <v>28</v>
      </c>
    </row>
    <row r="34" customFormat="false" ht="14.65" hidden="false" customHeight="false" outlineLevel="0" collapsed="false">
      <c r="B34" s="0" t="s">
        <v>29</v>
      </c>
      <c r="D34" s="0" t="s">
        <v>30</v>
      </c>
    </row>
    <row r="35" customFormat="false" ht="14.65" hidden="false" customHeight="false" outlineLevel="0" collapsed="false">
      <c r="A35" s="0" t="s">
        <v>16</v>
      </c>
      <c r="B35" s="31" t="n">
        <f aca="false">(B30+G30+K30+N30+P30+Q30)/5</f>
        <v>0.735344998437964</v>
      </c>
      <c r="D35" s="31" t="n">
        <f aca="false">B35/SUM($B$35:$B$41)</f>
        <v>0.159034982901431</v>
      </c>
      <c r="E35" s="31" t="n">
        <f aca="false">B36/SUM($B$35:$B$41)</f>
        <v>0.181930034197138</v>
      </c>
      <c r="F35" s="31" t="n">
        <f aca="false">B37/SUM($B$35:$B$41)</f>
        <v>0.181930034197138</v>
      </c>
      <c r="G35" s="31" t="n">
        <f aca="false">B38/SUM($B$35:$B$41)</f>
        <v>0.113244880310017</v>
      </c>
      <c r="H35" s="31" t="n">
        <f aca="false">B39/SUM($B$35:$B$41)</f>
        <v>0.181930034197138</v>
      </c>
      <c r="I35" s="31" t="n">
        <f aca="false">B40/SUM($B$35:$B$41)</f>
        <v>0.181930034197138</v>
      </c>
      <c r="J35" s="31" t="n">
        <f aca="false">H35/SUM($B$35:$B$41)</f>
        <v>0.0393464835407315</v>
      </c>
    </row>
    <row r="36" customFormat="false" ht="14.65" hidden="false" customHeight="false" outlineLevel="0" collapsed="false">
      <c r="A36" s="0" t="s">
        <v>17</v>
      </c>
      <c r="B36" s="31" t="n">
        <f aca="false">(C30+H30+L30+O30+B30+R30)/5</f>
        <v>0.841206999062778</v>
      </c>
      <c r="E36" s="31"/>
      <c r="F36" s="31"/>
      <c r="G36" s="31"/>
      <c r="H36" s="31"/>
      <c r="I36" s="31"/>
    </row>
    <row r="37" customFormat="false" ht="14.65" hidden="false" customHeight="false" outlineLevel="0" collapsed="false">
      <c r="A37" s="0" t="s">
        <v>18</v>
      </c>
      <c r="B37" s="31" t="n">
        <f aca="false">(C30+D30+G30+I30+M30+S30)/5</f>
        <v>0.841206999062778</v>
      </c>
    </row>
    <row r="38" customFormat="false" ht="14.65" hidden="false" customHeight="false" outlineLevel="0" collapsed="false">
      <c r="A38" s="0" t="s">
        <v>19</v>
      </c>
      <c r="B38" s="31" t="n">
        <f aca="false">(D30+E30+H30+J30+K30+T30)/5</f>
        <v>0.523620997188335</v>
      </c>
    </row>
    <row r="39" customFormat="false" ht="14.65" hidden="false" customHeight="false" outlineLevel="0" collapsed="false">
      <c r="A39" s="0" t="s">
        <v>20</v>
      </c>
      <c r="B39" s="31" t="n">
        <f aca="false">(E30+F30+I30+L30+N30+U30)/5</f>
        <v>0.841206999062778</v>
      </c>
    </row>
    <row r="40" customFormat="false" ht="14.65" hidden="false" customHeight="false" outlineLevel="0" collapsed="false">
      <c r="A40" s="0" t="s">
        <v>21</v>
      </c>
      <c r="B40" s="31" t="n">
        <f aca="false">(F30+J30+M30+O30+P30+V30)/5</f>
        <v>0.841206999062778</v>
      </c>
    </row>
    <row r="42" customFormat="false" ht="14.65" hidden="false" customHeight="false" outlineLevel="0" collapsed="false">
      <c r="A42" s="0" t="s">
        <v>31</v>
      </c>
      <c r="B42" s="31" t="n">
        <f aca="false">AVERAGE(B30:V30)</f>
        <v>0.770632331979569</v>
      </c>
      <c r="D42" s="31"/>
    </row>
    <row r="44" customFormat="false" ht="17" hidden="false" customHeight="false" outlineLevel="0" collapsed="false">
      <c r="A44" s="25" t="s">
        <v>32</v>
      </c>
    </row>
    <row r="45" customFormat="false" ht="14.65" hidden="false" customHeight="false" outlineLevel="0" collapsed="false">
      <c r="F45" s="23"/>
      <c r="G45" s="23"/>
      <c r="H45" s="23"/>
    </row>
    <row r="46" customFormat="false" ht="14.65" hidden="false" customHeight="false" outlineLevel="0" collapsed="false">
      <c r="B46" s="32" t="s">
        <v>9</v>
      </c>
      <c r="C46" s="32" t="s">
        <v>10</v>
      </c>
      <c r="D46" s="32"/>
      <c r="E46" s="32"/>
      <c r="F46" s="24"/>
      <c r="G46" s="24"/>
      <c r="H46" s="24"/>
    </row>
    <row r="47" customFormat="false" ht="14.65" hidden="false" customHeight="false" outlineLevel="0" collapsed="false">
      <c r="A47" s="23" t="s">
        <v>33</v>
      </c>
      <c r="B47" s="33" t="n">
        <f aca="false">SUMPRODUCT(D35:J35,B17:H17)</f>
        <v>1.92762371760733</v>
      </c>
      <c r="C47" s="33" t="n">
        <f aca="false">SUMPRODUCT(D35:J35,I17:O17)</f>
        <v>69.2762371760733</v>
      </c>
      <c r="D47" s="33"/>
      <c r="E47" s="33"/>
      <c r="F47" s="22"/>
      <c r="G47" s="22"/>
      <c r="H47" s="2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2016-11-30T08:43:45Z</dcterms:created>
  <dc:creator>Patrizia</dc:creator>
  <dc:description/>
  <dc:language>it-IT</dc:language>
  <cp:lastModifiedBy/>
  <dcterms:modified xsi:type="dcterms:W3CDTF">2018-12-12T09:16:47Z</dcterms:modified>
  <cp:revision>3</cp:revision>
  <dc:subject/>
  <dc:title/>
</cp:coreProperties>
</file>