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895" activeTab="1"/>
  </bookViews>
  <sheets>
    <sheet name="PlyWoodBox" sheetId="1" r:id="rId1"/>
    <sheet name="ProcessCharact" sheetId="2" r:id="rId2"/>
  </sheets>
  <definedNames/>
  <calcPr fullCalcOnLoad="1"/>
</workbook>
</file>

<file path=xl/sharedStrings.xml><?xml version="1.0" encoding="utf-8"?>
<sst xmlns="http://schemas.openxmlformats.org/spreadsheetml/2006/main" count="131" uniqueCount="65">
  <si>
    <t>CO2</t>
  </si>
  <si>
    <t>kg</t>
  </si>
  <si>
    <t>MJ</t>
  </si>
  <si>
    <t>Benzene</t>
  </si>
  <si>
    <t>Nickel</t>
  </si>
  <si>
    <t>A-Cumulative</t>
  </si>
  <si>
    <t>B-Cumulative</t>
  </si>
  <si>
    <t>DALY</t>
  </si>
  <si>
    <t>Overall</t>
  </si>
  <si>
    <t>Resources</t>
  </si>
  <si>
    <t>A</t>
  </si>
  <si>
    <t>B</t>
  </si>
  <si>
    <t>Steel production</t>
  </si>
  <si>
    <t>g/kg of steel</t>
  </si>
  <si>
    <t>Roll sheeting of steel stripes</t>
  </si>
  <si>
    <t>g/kg of stripe</t>
  </si>
  <si>
    <t>Production of steel nails</t>
  </si>
  <si>
    <t>g/kg of nails</t>
  </si>
  <si>
    <t>Production of plywood sheet</t>
  </si>
  <si>
    <t>g/kg of plywood sheet</t>
  </si>
  <si>
    <t>Production of box</t>
  </si>
  <si>
    <t>g/box</t>
  </si>
  <si>
    <t>Process</t>
  </si>
  <si>
    <t>Unit</t>
  </si>
  <si>
    <t>Quantity per box</t>
  </si>
  <si>
    <t>Total</t>
  </si>
  <si>
    <t>gCO2/box</t>
  </si>
  <si>
    <t>Nails</t>
  </si>
  <si>
    <t>Zinc coating of stripes</t>
  </si>
  <si>
    <t>Stripes</t>
  </si>
  <si>
    <t>Steel</t>
  </si>
  <si>
    <t>Name</t>
  </si>
  <si>
    <t>Quantity A</t>
  </si>
  <si>
    <t>Quantity B</t>
  </si>
  <si>
    <t xml:space="preserve"> Human Health Charact. Factor DALY/kg</t>
  </si>
  <si>
    <t>Potentially Disappeared Fraction Charact. Factor PDF m2 yr/kg</t>
  </si>
  <si>
    <r>
      <t xml:space="preserve">Potential Resource Depletion Charact. Factor  MJ/kg or </t>
    </r>
    <r>
      <rPr>
        <sz val="10"/>
        <color indexed="10"/>
        <rFont val="Arial"/>
        <family val="2"/>
      </rPr>
      <t>MJ/MJ</t>
    </r>
  </si>
  <si>
    <t>Natural Gas</t>
  </si>
  <si>
    <t>Oil</t>
  </si>
  <si>
    <t>Lead Mineral Ore</t>
  </si>
  <si>
    <t>Hard Coal</t>
  </si>
  <si>
    <t>Nickel Mineral Ore</t>
  </si>
  <si>
    <t>Zinc Mineral Ore</t>
  </si>
  <si>
    <t>Methylene Chloride</t>
  </si>
  <si>
    <t>Methane</t>
  </si>
  <si>
    <t>Cadmium</t>
  </si>
  <si>
    <t>Exachlorobenzene</t>
  </si>
  <si>
    <t>Formaldehyde</t>
  </si>
  <si>
    <t>NO</t>
  </si>
  <si>
    <t>Copper</t>
  </si>
  <si>
    <t>Lead</t>
  </si>
  <si>
    <t>Pentachlorophenol</t>
  </si>
  <si>
    <t>Notice: Cadmium contributes to  2 categories, the flow rate is divided by two.</t>
  </si>
  <si>
    <t>ECO-99PointsB</t>
  </si>
  <si>
    <t>Eco-99PointsA</t>
  </si>
  <si>
    <t>Resources Total</t>
  </si>
  <si>
    <t>PDF</t>
  </si>
  <si>
    <t>Biodiversity Total</t>
  </si>
  <si>
    <t>Chloroformium</t>
  </si>
  <si>
    <t>Hexachlorobenzene</t>
  </si>
  <si>
    <t>PDF m2 year</t>
  </si>
  <si>
    <t>Human Health</t>
  </si>
  <si>
    <t>Human Health Total</t>
  </si>
  <si>
    <t>Smaller than 0,01 Ecopoints</t>
  </si>
  <si>
    <t>Smaller than 0,05 EcoPoints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</si>
</sst>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.75"/>
      <name val="Arial"/>
      <family val="2"/>
    </font>
    <font>
      <sz val="11.5"/>
      <name val="Arial"/>
      <family val="0"/>
    </font>
    <font>
      <sz val="9.5"/>
      <name val="Arial"/>
      <family val="2"/>
    </font>
    <font>
      <b/>
      <sz val="11.5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 style="thick"/>
      <top style="thick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 style="thick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>
        <color indexed="63"/>
      </bottom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1" fontId="2" fillId="0" borderId="11" xfId="0" applyNumberFormat="1" applyFont="1" applyBorder="1" applyAlignment="1">
      <alignment horizontal="center"/>
    </xf>
    <xf numFmtId="11" fontId="2" fillId="0" borderId="12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1" fontId="2" fillId="0" borderId="15" xfId="0" applyNumberFormat="1" applyFont="1" applyBorder="1" applyAlignment="1">
      <alignment horizontal="center" vertical="center" wrapText="1"/>
    </xf>
    <xf numFmtId="1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11" fontId="5" fillId="0" borderId="11" xfId="0" applyNumberFormat="1" applyFon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1" fontId="0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/>
    </xf>
    <xf numFmtId="165" fontId="0" fillId="0" borderId="13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4" borderId="13" xfId="0" applyNumberFormat="1" applyFill="1" applyBorder="1" applyAlignment="1">
      <alignment/>
    </xf>
    <xf numFmtId="165" fontId="0" fillId="4" borderId="37" xfId="0" applyNumberFormat="1" applyFill="1" applyBorder="1" applyAlignment="1">
      <alignment/>
    </xf>
    <xf numFmtId="165" fontId="0" fillId="5" borderId="13" xfId="0" applyNumberFormat="1" applyFill="1" applyBorder="1" applyAlignment="1">
      <alignment/>
    </xf>
    <xf numFmtId="165" fontId="0" fillId="5" borderId="37" xfId="0" applyNumberFormat="1" applyFill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4" borderId="3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5" fontId="0" fillId="0" borderId="14" xfId="0" applyNumberFormat="1" applyBorder="1" applyAlignment="1">
      <alignment/>
    </xf>
    <xf numFmtId="11" fontId="2" fillId="0" borderId="34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5" fontId="10" fillId="0" borderId="13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0" fontId="10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15"/>
          <c:w val="0.8527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ProcessCharact!$M$20:$M$22</c:f>
              <c:strCache/>
            </c:strRef>
          </c:cat>
          <c:val>
            <c:numRef>
              <c:f>ProcessCharact!$N$20:$N$22</c:f>
              <c:numCache/>
            </c:numRef>
          </c:val>
        </c:ser>
        <c:ser>
          <c:idx val="1"/>
          <c:order val="1"/>
          <c:tx>
            <c:v>Product 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ProcessCharact!$O$20:$O$22</c:f>
              <c:numCache/>
            </c:numRef>
          </c:val>
        </c:ser>
        <c:axId val="45442929"/>
        <c:axId val="6333178"/>
      </c:bar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33178"/>
        <c:crossesAt val="0"/>
        <c:auto val="1"/>
        <c:lblOffset val="100"/>
        <c:noMultiLvlLbl val="0"/>
      </c:catAx>
      <c:valAx>
        <c:axId val="6333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EcoIndicator99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4429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0325"/>
          <c:y val="0.1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0</xdr:row>
      <xdr:rowOff>1276350</xdr:rowOff>
    </xdr:from>
    <xdr:to>
      <xdr:col>21</xdr:col>
      <xdr:colOff>552450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2363450" y="1276350"/>
        <a:ext cx="41338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2" width="9.140625" style="1" customWidth="1"/>
    <col min="3" max="3" width="18.140625" style="1" customWidth="1"/>
    <col min="4" max="4" width="9.421875" style="0" customWidth="1"/>
    <col min="5" max="5" width="10.421875" style="0" customWidth="1"/>
  </cols>
  <sheetData>
    <row r="1" spans="1:5" s="2" customFormat="1" ht="26.25" thickTop="1">
      <c r="A1" s="11" t="s">
        <v>22</v>
      </c>
      <c r="B1" s="12" t="s">
        <v>0</v>
      </c>
      <c r="C1" s="12" t="s">
        <v>23</v>
      </c>
      <c r="D1" s="12" t="s">
        <v>24</v>
      </c>
      <c r="E1" s="13" t="s">
        <v>26</v>
      </c>
    </row>
    <row r="2" spans="1:5" ht="12.75">
      <c r="A2" s="3" t="s">
        <v>12</v>
      </c>
      <c r="B2" s="4">
        <v>1210</v>
      </c>
      <c r="C2" s="4" t="s">
        <v>13</v>
      </c>
      <c r="D2" s="5">
        <v>1.8</v>
      </c>
      <c r="E2" s="6">
        <f aca="true" t="shared" si="0" ref="E2:E7">D2*B2</f>
        <v>2178</v>
      </c>
    </row>
    <row r="3" spans="1:5" ht="12.75">
      <c r="A3" s="3" t="s">
        <v>14</v>
      </c>
      <c r="B3" s="4">
        <v>100</v>
      </c>
      <c r="C3" s="4" t="s">
        <v>15</v>
      </c>
      <c r="D3" s="5">
        <v>1.2</v>
      </c>
      <c r="E3" s="6">
        <f t="shared" si="0"/>
        <v>120</v>
      </c>
    </row>
    <row r="4" spans="1:5" ht="12.75">
      <c r="A4" s="3" t="s">
        <v>28</v>
      </c>
      <c r="B4" s="4">
        <v>15</v>
      </c>
      <c r="C4" s="4" t="s">
        <v>15</v>
      </c>
      <c r="D4" s="5">
        <v>1.2</v>
      </c>
      <c r="E4" s="6">
        <f t="shared" si="0"/>
        <v>18</v>
      </c>
    </row>
    <row r="5" spans="1:5" ht="12.75">
      <c r="A5" s="3" t="s">
        <v>16</v>
      </c>
      <c r="B5" s="4">
        <v>120</v>
      </c>
      <c r="C5" s="4" t="s">
        <v>17</v>
      </c>
      <c r="D5" s="5">
        <v>0.6</v>
      </c>
      <c r="E5" s="6">
        <f t="shared" si="0"/>
        <v>72</v>
      </c>
    </row>
    <row r="6" spans="1:5" ht="12.75">
      <c r="A6" s="3" t="s">
        <v>18</v>
      </c>
      <c r="B6" s="4">
        <v>128</v>
      </c>
      <c r="C6" s="4" t="s">
        <v>19</v>
      </c>
      <c r="D6" s="5">
        <v>12</v>
      </c>
      <c r="E6" s="6">
        <f t="shared" si="0"/>
        <v>1536</v>
      </c>
    </row>
    <row r="7" spans="1:5" ht="12.75">
      <c r="A7" s="3" t="s">
        <v>20</v>
      </c>
      <c r="B7" s="4">
        <v>178</v>
      </c>
      <c r="C7" s="4" t="s">
        <v>21</v>
      </c>
      <c r="D7" s="5">
        <v>1</v>
      </c>
      <c r="E7" s="6">
        <f t="shared" si="0"/>
        <v>178</v>
      </c>
    </row>
    <row r="8" spans="1:5" ht="12.75">
      <c r="A8" s="3"/>
      <c r="B8" s="4"/>
      <c r="C8" s="4"/>
      <c r="D8" s="5"/>
      <c r="E8" s="6"/>
    </row>
    <row r="9" spans="1:5" ht="13.5" thickBot="1">
      <c r="A9" s="7"/>
      <c r="B9" s="8"/>
      <c r="C9" s="8"/>
      <c r="D9" s="9" t="s">
        <v>25</v>
      </c>
      <c r="E9" s="10">
        <f>SUM(E2:E8)</f>
        <v>4102</v>
      </c>
    </row>
    <row r="10" spans="4:5" ht="13.5" thickTop="1">
      <c r="D10">
        <f>SUM(E2:E5)</f>
        <v>2388</v>
      </c>
      <c r="E10" t="s">
        <v>30</v>
      </c>
    </row>
    <row r="11" spans="4:5" ht="12.75">
      <c r="D11">
        <f>($D$3/$D$2)*$E$2+E4</f>
        <v>1470</v>
      </c>
      <c r="E11" t="s">
        <v>29</v>
      </c>
    </row>
    <row r="12" spans="4:5" ht="12.75">
      <c r="D12">
        <f>($D$5/$D$2)*$E$2+E5</f>
        <v>798</v>
      </c>
      <c r="E12" t="s">
        <v>27</v>
      </c>
    </row>
    <row r="13" ht="13.5" thickBot="1"/>
    <row r="14" spans="1:5" ht="26.25" thickTop="1">
      <c r="A14" s="11" t="s">
        <v>22</v>
      </c>
      <c r="B14" s="12" t="s">
        <v>0</v>
      </c>
      <c r="C14" s="12" t="s">
        <v>23</v>
      </c>
      <c r="D14" s="12" t="s">
        <v>24</v>
      </c>
      <c r="E14" s="13" t="s">
        <v>26</v>
      </c>
    </row>
    <row r="15" spans="1:5" ht="12.75">
      <c r="A15" s="3" t="s">
        <v>12</v>
      </c>
      <c r="B15" s="4">
        <v>1210</v>
      </c>
      <c r="C15" s="4" t="s">
        <v>13</v>
      </c>
      <c r="D15" s="5">
        <v>1.5</v>
      </c>
      <c r="E15" s="6">
        <f aca="true" t="shared" si="1" ref="E15:E20">D15*B15</f>
        <v>1815</v>
      </c>
    </row>
    <row r="16" spans="1:5" ht="12.75">
      <c r="A16" s="3" t="s">
        <v>14</v>
      </c>
      <c r="B16" s="4">
        <v>100</v>
      </c>
      <c r="C16" s="4" t="s">
        <v>15</v>
      </c>
      <c r="D16" s="5">
        <v>0.7</v>
      </c>
      <c r="E16" s="6">
        <f t="shared" si="1"/>
        <v>70</v>
      </c>
    </row>
    <row r="17" spans="1:5" ht="12.75">
      <c r="A17" s="3" t="s">
        <v>28</v>
      </c>
      <c r="B17" s="4">
        <v>15</v>
      </c>
      <c r="C17" s="4" t="s">
        <v>15</v>
      </c>
      <c r="D17" s="5">
        <v>0.7</v>
      </c>
      <c r="E17" s="6">
        <f t="shared" si="1"/>
        <v>10.5</v>
      </c>
    </row>
    <row r="18" spans="1:5" ht="12.75">
      <c r="A18" s="3" t="s">
        <v>16</v>
      </c>
      <c r="B18" s="4">
        <v>120</v>
      </c>
      <c r="C18" s="4" t="s">
        <v>17</v>
      </c>
      <c r="D18" s="5">
        <v>0.8</v>
      </c>
      <c r="E18" s="6">
        <f t="shared" si="1"/>
        <v>96</v>
      </c>
    </row>
    <row r="19" spans="1:5" ht="12.75">
      <c r="A19" s="3" t="s">
        <v>18</v>
      </c>
      <c r="B19" s="4">
        <v>128</v>
      </c>
      <c r="C19" s="4" t="s">
        <v>19</v>
      </c>
      <c r="D19" s="5">
        <v>12</v>
      </c>
      <c r="E19" s="6">
        <f t="shared" si="1"/>
        <v>1536</v>
      </c>
    </row>
    <row r="20" spans="1:5" ht="12.75">
      <c r="A20" s="3" t="s">
        <v>20</v>
      </c>
      <c r="B20" s="4">
        <v>178</v>
      </c>
      <c r="C20" s="4" t="s">
        <v>21</v>
      </c>
      <c r="D20" s="5">
        <v>1</v>
      </c>
      <c r="E20" s="6">
        <f t="shared" si="1"/>
        <v>178</v>
      </c>
    </row>
    <row r="21" spans="1:5" ht="12.75">
      <c r="A21" s="3"/>
      <c r="B21" s="4"/>
      <c r="C21" s="4"/>
      <c r="D21" s="5"/>
      <c r="E21" s="6"/>
    </row>
    <row r="22" spans="1:5" ht="13.5" thickBot="1">
      <c r="A22" s="7"/>
      <c r="B22" s="8"/>
      <c r="C22" s="8"/>
      <c r="D22" s="9" t="s">
        <v>25</v>
      </c>
      <c r="E22" s="10">
        <f>SUM(E15:E21)</f>
        <v>3705.5</v>
      </c>
    </row>
    <row r="23" spans="4:5" ht="13.5" thickTop="1">
      <c r="D23">
        <f>SUM(E15:E18)</f>
        <v>1991.5</v>
      </c>
      <c r="E23" t="s">
        <v>30</v>
      </c>
    </row>
    <row r="24" spans="4:5" ht="12.75">
      <c r="D24">
        <f>($D$16/$D$15)*$E$15+E17</f>
        <v>857.4999999999999</v>
      </c>
      <c r="E24" t="s">
        <v>29</v>
      </c>
    </row>
    <row r="25" spans="4:5" ht="12.75">
      <c r="D25">
        <f>($D$18/$D$15)*$E$15+E18</f>
        <v>1064</v>
      </c>
      <c r="E25" t="s">
        <v>27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0" zoomScaleNormal="90" workbookViewId="0" topLeftCell="A1">
      <selection activeCell="G32" sqref="G32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9.28125" style="0" customWidth="1"/>
    <col min="4" max="4" width="9.421875" style="0" customWidth="1"/>
    <col min="5" max="5" width="6.00390625" style="0" customWidth="1"/>
    <col min="6" max="6" width="10.7109375" style="0" customWidth="1"/>
    <col min="7" max="7" width="10.421875" style="0" customWidth="1"/>
    <col min="8" max="8" width="9.8515625" style="0" customWidth="1"/>
    <col min="9" max="9" width="13.00390625" style="0" customWidth="1"/>
    <col min="10" max="10" width="13.57421875" style="0" customWidth="1"/>
    <col min="11" max="11" width="13.421875" style="0" bestFit="1" customWidth="1"/>
    <col min="12" max="12" width="13.7109375" style="0" bestFit="1" customWidth="1"/>
    <col min="13" max="13" width="22.57421875" style="0" customWidth="1"/>
    <col min="14" max="14" width="9.8515625" style="0" bestFit="1" customWidth="1"/>
    <col min="15" max="15" width="9.28125" style="0" bestFit="1" customWidth="1"/>
  </cols>
  <sheetData>
    <row r="1" spans="1:13" ht="132.75" customHeight="1" thickBot="1" thickTop="1">
      <c r="A1" s="14"/>
      <c r="B1" s="14" t="s">
        <v>31</v>
      </c>
      <c r="C1" s="14" t="s">
        <v>32</v>
      </c>
      <c r="D1" s="14" t="s">
        <v>33</v>
      </c>
      <c r="E1" s="14" t="s">
        <v>23</v>
      </c>
      <c r="F1" s="14" t="s">
        <v>34</v>
      </c>
      <c r="G1" s="14" t="s">
        <v>35</v>
      </c>
      <c r="H1" s="14" t="s">
        <v>36</v>
      </c>
      <c r="I1" s="14" t="s">
        <v>5</v>
      </c>
      <c r="J1" s="14" t="s">
        <v>6</v>
      </c>
      <c r="K1" s="21" t="s">
        <v>54</v>
      </c>
      <c r="L1" s="22" t="s">
        <v>53</v>
      </c>
      <c r="M1" s="14" t="s">
        <v>31</v>
      </c>
    </row>
    <row r="2" spans="1:13" ht="14.25" thickBot="1" thickTop="1">
      <c r="A2" s="27" t="s">
        <v>9</v>
      </c>
      <c r="B2" s="28"/>
      <c r="C2" s="29"/>
      <c r="D2" s="30"/>
      <c r="E2" s="30"/>
      <c r="F2" s="30"/>
      <c r="G2" s="30"/>
      <c r="H2" s="30"/>
      <c r="I2" s="30"/>
      <c r="J2" s="31"/>
      <c r="K2" s="59"/>
      <c r="L2" s="60"/>
      <c r="M2" s="23"/>
    </row>
    <row r="3" spans="1:13" ht="14.25" thickBot="1" thickTop="1">
      <c r="A3" s="32"/>
      <c r="B3" s="32" t="s">
        <v>37</v>
      </c>
      <c r="C3" s="33"/>
      <c r="D3" s="34">
        <v>1.85</v>
      </c>
      <c r="E3" s="35" t="s">
        <v>2</v>
      </c>
      <c r="F3" s="34"/>
      <c r="G3" s="34"/>
      <c r="H3" s="36">
        <v>1.78E-05</v>
      </c>
      <c r="I3" s="37">
        <f>H3*C3</f>
        <v>0</v>
      </c>
      <c r="J3" s="38">
        <f>H3*D3</f>
        <v>3.293E-05</v>
      </c>
      <c r="K3" s="61">
        <f aca="true" t="shared" si="0" ref="K3:K8">I3*200</f>
        <v>0</v>
      </c>
      <c r="L3" s="62">
        <f aca="true" t="shared" si="1" ref="L3:L8">J3*200</f>
        <v>0.006586</v>
      </c>
      <c r="M3" s="23" t="s">
        <v>37</v>
      </c>
    </row>
    <row r="4" spans="1:13" ht="14.25" thickBot="1" thickTop="1">
      <c r="A4" s="32"/>
      <c r="B4" s="32" t="s">
        <v>38</v>
      </c>
      <c r="C4" s="33">
        <v>5.655</v>
      </c>
      <c r="D4" s="34"/>
      <c r="E4" s="34" t="s">
        <v>1</v>
      </c>
      <c r="F4" s="34"/>
      <c r="G4" s="34"/>
      <c r="H4" s="39">
        <v>0.000702</v>
      </c>
      <c r="I4" s="37">
        <f>H4*C4</f>
        <v>0.003969810000000001</v>
      </c>
      <c r="J4" s="38">
        <f aca="true" t="shared" si="2" ref="J3:J8">H4*D4</f>
        <v>0</v>
      </c>
      <c r="K4" s="59">
        <f t="shared" si="0"/>
        <v>0.7939620000000002</v>
      </c>
      <c r="L4" s="62">
        <f t="shared" si="1"/>
        <v>0</v>
      </c>
      <c r="M4" s="23" t="s">
        <v>38</v>
      </c>
    </row>
    <row r="5" spans="1:13" ht="14.25" thickBot="1" thickTop="1">
      <c r="A5" s="32"/>
      <c r="B5" s="32" t="s">
        <v>40</v>
      </c>
      <c r="C5" s="33">
        <v>0.5348</v>
      </c>
      <c r="D5" s="34">
        <v>0.5348</v>
      </c>
      <c r="E5" s="35" t="s">
        <v>2</v>
      </c>
      <c r="F5" s="34"/>
      <c r="G5" s="34"/>
      <c r="H5" s="36">
        <v>1.02E-06</v>
      </c>
      <c r="I5" s="37">
        <f aca="true" t="shared" si="3" ref="I3:I8">H5*C5</f>
        <v>5.45496E-07</v>
      </c>
      <c r="J5" s="38">
        <f t="shared" si="2"/>
        <v>5.45496E-07</v>
      </c>
      <c r="K5" s="61">
        <f t="shared" si="0"/>
        <v>0.0001090992</v>
      </c>
      <c r="L5" s="62">
        <f t="shared" si="1"/>
        <v>0.0001090992</v>
      </c>
      <c r="M5" s="23" t="s">
        <v>40</v>
      </c>
    </row>
    <row r="6" spans="1:13" ht="14.25" thickBot="1" thickTop="1">
      <c r="A6" s="32"/>
      <c r="B6" s="32" t="s">
        <v>39</v>
      </c>
      <c r="C6" s="33">
        <v>0.0586</v>
      </c>
      <c r="D6" s="34"/>
      <c r="E6" s="34" t="s">
        <v>1</v>
      </c>
      <c r="F6" s="34"/>
      <c r="G6" s="34"/>
      <c r="H6" s="37">
        <v>4.38E-05</v>
      </c>
      <c r="I6" s="37">
        <f t="shared" si="3"/>
        <v>2.5666800000000002E-06</v>
      </c>
      <c r="J6" s="38">
        <f t="shared" si="2"/>
        <v>0</v>
      </c>
      <c r="K6" s="61">
        <f t="shared" si="0"/>
        <v>0.0005133360000000001</v>
      </c>
      <c r="L6" s="62">
        <f t="shared" si="1"/>
        <v>0</v>
      </c>
      <c r="M6" s="23" t="s">
        <v>39</v>
      </c>
    </row>
    <row r="7" spans="1:13" ht="14.25" thickBot="1" thickTop="1">
      <c r="A7" s="32"/>
      <c r="B7" s="32" t="s">
        <v>41</v>
      </c>
      <c r="C7" s="33">
        <v>0.896</v>
      </c>
      <c r="D7" s="34">
        <v>0.786</v>
      </c>
      <c r="E7" s="34" t="s">
        <v>1</v>
      </c>
      <c r="F7" s="34"/>
      <c r="G7" s="34"/>
      <c r="H7" s="37">
        <v>2.91E-05</v>
      </c>
      <c r="I7" s="37">
        <f t="shared" si="3"/>
        <v>2.60736E-05</v>
      </c>
      <c r="J7" s="38">
        <f t="shared" si="2"/>
        <v>2.2872600000000002E-05</v>
      </c>
      <c r="K7" s="61">
        <f t="shared" si="0"/>
        <v>0.00521472</v>
      </c>
      <c r="L7" s="62">
        <f t="shared" si="1"/>
        <v>0.00457452</v>
      </c>
      <c r="M7" s="23" t="s">
        <v>41</v>
      </c>
    </row>
    <row r="8" spans="1:13" ht="14.25" thickBot="1" thickTop="1">
      <c r="A8" s="32"/>
      <c r="B8" s="32" t="s">
        <v>42</v>
      </c>
      <c r="C8" s="33">
        <v>0.262</v>
      </c>
      <c r="D8" s="34">
        <v>0.282</v>
      </c>
      <c r="E8" s="34" t="s">
        <v>1</v>
      </c>
      <c r="F8" s="34"/>
      <c r="G8" s="34"/>
      <c r="H8" s="37">
        <v>0.000224</v>
      </c>
      <c r="I8" s="37">
        <f t="shared" si="3"/>
        <v>5.8688000000000005E-05</v>
      </c>
      <c r="J8" s="38">
        <f t="shared" si="2"/>
        <v>6.316799999999999E-05</v>
      </c>
      <c r="K8" s="63">
        <f t="shared" si="0"/>
        <v>0.0117376</v>
      </c>
      <c r="L8" s="64">
        <f t="shared" si="1"/>
        <v>0.012633599999999998</v>
      </c>
      <c r="M8" s="23" t="s">
        <v>42</v>
      </c>
    </row>
    <row r="9" spans="1:13" ht="14.25" thickBot="1" thickTop="1">
      <c r="A9" s="32"/>
      <c r="B9" s="32"/>
      <c r="C9" s="33"/>
      <c r="D9" s="34"/>
      <c r="E9" s="34"/>
      <c r="F9" s="34"/>
      <c r="G9" s="15" t="s">
        <v>8</v>
      </c>
      <c r="H9" s="16" t="s">
        <v>2</v>
      </c>
      <c r="I9" s="16">
        <f>SUM(I3:I8)</f>
        <v>0.004057683776000001</v>
      </c>
      <c r="J9" s="17">
        <f>SUM(J3:J8)</f>
        <v>0.00011951609599999998</v>
      </c>
      <c r="K9" s="65">
        <f>I9*200</f>
        <v>0.8115367552000001</v>
      </c>
      <c r="L9" s="66">
        <f>J9*200</f>
        <v>0.023903219199999996</v>
      </c>
      <c r="M9" s="67" t="s">
        <v>55</v>
      </c>
    </row>
    <row r="10" spans="1:13" ht="14.25" thickBot="1" thickTop="1">
      <c r="A10" s="40"/>
      <c r="B10" s="40"/>
      <c r="C10" s="41"/>
      <c r="D10" s="42"/>
      <c r="E10" s="42"/>
      <c r="F10" s="42"/>
      <c r="G10" s="42"/>
      <c r="H10" s="42"/>
      <c r="I10" s="42"/>
      <c r="J10" s="43"/>
      <c r="K10" s="59"/>
      <c r="L10" s="68"/>
      <c r="M10" s="69"/>
    </row>
    <row r="11" spans="1:13" ht="14.25" thickBot="1" thickTop="1">
      <c r="A11" s="44" t="s">
        <v>61</v>
      </c>
      <c r="B11" s="45"/>
      <c r="C11" s="29"/>
      <c r="D11" s="30"/>
      <c r="E11" s="30"/>
      <c r="F11" s="30"/>
      <c r="G11" s="30"/>
      <c r="H11" s="30"/>
      <c r="I11" s="30"/>
      <c r="J11" s="31"/>
      <c r="K11" s="59"/>
      <c r="L11" s="60"/>
      <c r="M11" s="23"/>
    </row>
    <row r="12" spans="1:13" ht="14.25" thickBot="1" thickTop="1">
      <c r="A12" s="32"/>
      <c r="B12" s="32" t="s">
        <v>43</v>
      </c>
      <c r="C12" s="33">
        <v>0.67</v>
      </c>
      <c r="D12" s="34">
        <v>0.348</v>
      </c>
      <c r="E12" s="34" t="s">
        <v>1</v>
      </c>
      <c r="F12" s="37">
        <v>0.000123</v>
      </c>
      <c r="G12" s="34"/>
      <c r="H12" s="34"/>
      <c r="I12" s="37">
        <f>F12*C12</f>
        <v>8.241E-05</v>
      </c>
      <c r="J12" s="38">
        <f>F12*D12</f>
        <v>4.2804E-05</v>
      </c>
      <c r="K12" s="63">
        <f aca="true" t="shared" si="4" ref="K12:K20">I12*400</f>
        <v>0.032964</v>
      </c>
      <c r="L12" s="64">
        <f aca="true" t="shared" si="5" ref="L12:L20">J12*400</f>
        <v>0.0171216</v>
      </c>
      <c r="M12" s="23" t="s">
        <v>43</v>
      </c>
    </row>
    <row r="13" spans="1:13" ht="14.25" thickBot="1" thickTop="1">
      <c r="A13" s="32"/>
      <c r="B13" s="32" t="s">
        <v>44</v>
      </c>
      <c r="C13" s="33">
        <v>0.007862</v>
      </c>
      <c r="D13" s="34">
        <v>0.00572</v>
      </c>
      <c r="E13" s="34" t="s">
        <v>1</v>
      </c>
      <c r="F13" s="37">
        <v>0.000286</v>
      </c>
      <c r="G13" s="34"/>
      <c r="H13" s="34"/>
      <c r="I13" s="37">
        <f aca="true" t="shared" si="6" ref="I13:I20">F13*C13</f>
        <v>2.2485319999999998E-06</v>
      </c>
      <c r="J13" s="38">
        <f aca="true" t="shared" si="7" ref="J13:J20">F13*D13</f>
        <v>1.6359200000000002E-06</v>
      </c>
      <c r="K13" s="61">
        <f t="shared" si="4"/>
        <v>0.0008994127999999999</v>
      </c>
      <c r="L13" s="62">
        <f t="shared" si="5"/>
        <v>0.0006543680000000001</v>
      </c>
      <c r="M13" s="23" t="s">
        <v>44</v>
      </c>
    </row>
    <row r="14" spans="1:13" ht="14.25" thickBot="1" thickTop="1">
      <c r="A14" s="32"/>
      <c r="B14" s="46" t="s">
        <v>45</v>
      </c>
      <c r="C14" s="33">
        <v>9.82E-05</v>
      </c>
      <c r="D14" s="34"/>
      <c r="E14" s="34" t="s">
        <v>1</v>
      </c>
      <c r="F14" s="34">
        <v>8.77</v>
      </c>
      <c r="G14" s="34"/>
      <c r="H14" s="34"/>
      <c r="I14" s="37">
        <f>F14*C14/2</f>
        <v>0.000430607</v>
      </c>
      <c r="J14" s="38">
        <f t="shared" si="7"/>
        <v>0</v>
      </c>
      <c r="K14" s="59">
        <f t="shared" si="4"/>
        <v>0.1722428</v>
      </c>
      <c r="L14" s="62">
        <f t="shared" si="5"/>
        <v>0</v>
      </c>
      <c r="M14" s="67" t="s">
        <v>45</v>
      </c>
    </row>
    <row r="15" spans="1:13" ht="14.25" thickBot="1" thickTop="1">
      <c r="A15" s="32"/>
      <c r="B15" s="32" t="s">
        <v>46</v>
      </c>
      <c r="C15" s="33">
        <v>0.009717</v>
      </c>
      <c r="D15" s="34">
        <v>0.006124</v>
      </c>
      <c r="E15" s="34" t="s">
        <v>1</v>
      </c>
      <c r="F15" s="34">
        <v>5.36</v>
      </c>
      <c r="G15" s="34"/>
      <c r="H15" s="34"/>
      <c r="I15" s="37">
        <f t="shared" si="6"/>
        <v>0.052083120000000004</v>
      </c>
      <c r="J15" s="38">
        <f t="shared" si="7"/>
        <v>0.03282464</v>
      </c>
      <c r="K15" s="76">
        <f t="shared" si="4"/>
        <v>20.833248</v>
      </c>
      <c r="L15" s="77">
        <f t="shared" si="5"/>
        <v>13.129856</v>
      </c>
      <c r="M15" s="78" t="s">
        <v>59</v>
      </c>
    </row>
    <row r="16" spans="1:13" ht="14.25" thickBot="1" thickTop="1">
      <c r="A16" s="32"/>
      <c r="B16" s="32" t="s">
        <v>4</v>
      </c>
      <c r="C16" s="33">
        <v>0.000197</v>
      </c>
      <c r="D16" s="34">
        <v>0.000128</v>
      </c>
      <c r="E16" s="34" t="s">
        <v>1</v>
      </c>
      <c r="F16" s="34">
        <v>1.53</v>
      </c>
      <c r="G16" s="34"/>
      <c r="H16" s="34"/>
      <c r="I16" s="37">
        <f t="shared" si="6"/>
        <v>0.00030141</v>
      </c>
      <c r="J16" s="38">
        <f t="shared" si="7"/>
        <v>0.00019584</v>
      </c>
      <c r="K16" s="59">
        <f t="shared" si="4"/>
        <v>0.120564</v>
      </c>
      <c r="L16" s="60">
        <f t="shared" si="5"/>
        <v>0.078336</v>
      </c>
      <c r="M16" s="23" t="s">
        <v>4</v>
      </c>
    </row>
    <row r="17" spans="1:13" ht="14.25" thickBot="1" thickTop="1">
      <c r="A17" s="32"/>
      <c r="B17" s="32" t="s">
        <v>47</v>
      </c>
      <c r="C17" s="33">
        <v>0.001937</v>
      </c>
      <c r="D17" s="34">
        <v>0.000837</v>
      </c>
      <c r="E17" s="34" t="s">
        <v>1</v>
      </c>
      <c r="F17" s="37">
        <v>6.44E-05</v>
      </c>
      <c r="G17" s="34"/>
      <c r="H17" s="34"/>
      <c r="I17" s="37">
        <f t="shared" si="6"/>
        <v>1.2474279999999998E-07</v>
      </c>
      <c r="J17" s="38">
        <f t="shared" si="7"/>
        <v>5.390279999999999E-08</v>
      </c>
      <c r="K17" s="61">
        <f t="shared" si="4"/>
        <v>4.9897119999999995E-05</v>
      </c>
      <c r="L17" s="62">
        <f t="shared" si="5"/>
        <v>2.1561119999999997E-05</v>
      </c>
      <c r="M17" s="23" t="s">
        <v>47</v>
      </c>
    </row>
    <row r="18" spans="1:13" ht="14.25" thickBot="1" thickTop="1">
      <c r="A18" s="32"/>
      <c r="B18" s="32" t="s">
        <v>0</v>
      </c>
      <c r="C18" s="33">
        <v>1.869</v>
      </c>
      <c r="D18" s="34">
        <v>2.551</v>
      </c>
      <c r="E18" s="34" t="s">
        <v>1</v>
      </c>
      <c r="F18" s="37">
        <v>1.36E-05</v>
      </c>
      <c r="G18" s="34"/>
      <c r="H18" s="34"/>
      <c r="I18" s="37">
        <f t="shared" si="6"/>
        <v>2.54184E-05</v>
      </c>
      <c r="J18" s="38">
        <f t="shared" si="7"/>
        <v>3.46936E-05</v>
      </c>
      <c r="K18" s="63">
        <f t="shared" si="4"/>
        <v>0.01016736</v>
      </c>
      <c r="L18" s="64">
        <f t="shared" si="5"/>
        <v>0.013877440000000001</v>
      </c>
      <c r="M18" s="23" t="s">
        <v>0</v>
      </c>
    </row>
    <row r="19" spans="1:15" ht="14.25" thickBot="1" thickTop="1">
      <c r="A19" s="32"/>
      <c r="B19" s="32" t="s">
        <v>58</v>
      </c>
      <c r="C19" s="33">
        <v>7.27E-05</v>
      </c>
      <c r="D19" s="34"/>
      <c r="E19" s="34" t="s">
        <v>1</v>
      </c>
      <c r="F19" s="37">
        <v>5.39E-05</v>
      </c>
      <c r="G19" s="34"/>
      <c r="H19" s="34"/>
      <c r="I19" s="37">
        <f t="shared" si="6"/>
        <v>3.91853E-09</v>
      </c>
      <c r="J19" s="38">
        <f t="shared" si="7"/>
        <v>0</v>
      </c>
      <c r="K19" s="61">
        <f t="shared" si="4"/>
        <v>1.5674120000000001E-06</v>
      </c>
      <c r="L19" s="62">
        <f t="shared" si="5"/>
        <v>0</v>
      </c>
      <c r="M19" s="23" t="s">
        <v>58</v>
      </c>
      <c r="N19" s="18" t="s">
        <v>10</v>
      </c>
      <c r="O19" s="18" t="s">
        <v>11</v>
      </c>
    </row>
    <row r="20" spans="1:15" ht="14.25" thickBot="1" thickTop="1">
      <c r="A20" s="32"/>
      <c r="B20" s="32" t="s">
        <v>48</v>
      </c>
      <c r="C20" s="33"/>
      <c r="D20" s="34">
        <v>0.5698</v>
      </c>
      <c r="E20" s="34" t="s">
        <v>1</v>
      </c>
      <c r="F20" s="37">
        <v>0.00448</v>
      </c>
      <c r="G20" s="34"/>
      <c r="H20" s="34"/>
      <c r="I20" s="37">
        <f t="shared" si="6"/>
        <v>0</v>
      </c>
      <c r="J20" s="38">
        <f t="shared" si="7"/>
        <v>0.002552704</v>
      </c>
      <c r="K20" s="61">
        <f t="shared" si="4"/>
        <v>0</v>
      </c>
      <c r="L20" s="60">
        <f t="shared" si="5"/>
        <v>1.0210816</v>
      </c>
      <c r="M20" s="23" t="s">
        <v>48</v>
      </c>
      <c r="N20" s="19">
        <f>K9</f>
        <v>0.8115367552000001</v>
      </c>
      <c r="O20" s="19">
        <f>L9</f>
        <v>0.023903219199999996</v>
      </c>
    </row>
    <row r="21" spans="1:15" ht="14.25" thickBot="1" thickTop="1">
      <c r="A21" s="32"/>
      <c r="B21" s="32"/>
      <c r="C21" s="33"/>
      <c r="D21" s="34"/>
      <c r="E21" s="34"/>
      <c r="F21" s="34"/>
      <c r="G21" s="15" t="s">
        <v>8</v>
      </c>
      <c r="H21" s="15" t="s">
        <v>7</v>
      </c>
      <c r="I21" s="16">
        <f>SUM(I12:I20)</f>
        <v>0.05292534259333</v>
      </c>
      <c r="J21" s="17">
        <f>SUM(J12:J20)</f>
        <v>0.03565237142280001</v>
      </c>
      <c r="K21" s="65">
        <f>I21*400</f>
        <v>21.170137037332</v>
      </c>
      <c r="L21" s="70">
        <f>J21*400</f>
        <v>14.260948569120005</v>
      </c>
      <c r="M21" s="67" t="s">
        <v>62</v>
      </c>
      <c r="N21" s="19">
        <f>K21</f>
        <v>21.170137037332</v>
      </c>
      <c r="O21" s="19">
        <f>$L$21</f>
        <v>14.260948569120005</v>
      </c>
    </row>
    <row r="22" spans="1:15" ht="14.25" thickBot="1" thickTop="1">
      <c r="A22" s="47"/>
      <c r="B22" s="48"/>
      <c r="C22" s="49"/>
      <c r="D22" s="50"/>
      <c r="E22" s="50"/>
      <c r="F22" s="50"/>
      <c r="G22" s="50"/>
      <c r="H22" s="50"/>
      <c r="I22" s="50"/>
      <c r="J22" s="51"/>
      <c r="K22" s="59"/>
      <c r="L22" s="68"/>
      <c r="M22" s="71"/>
      <c r="N22" s="19">
        <f>$K$28</f>
        <v>0.28434072928000004</v>
      </c>
      <c r="O22" s="19">
        <f>$L$28</f>
        <v>0.19513403999999998</v>
      </c>
    </row>
    <row r="23" spans="1:15" ht="14.25" thickBot="1" thickTop="1">
      <c r="A23" s="27" t="s">
        <v>56</v>
      </c>
      <c r="B23" s="45" t="s">
        <v>49</v>
      </c>
      <c r="C23" s="29">
        <v>0.00186</v>
      </c>
      <c r="D23" s="30">
        <v>0.00164</v>
      </c>
      <c r="E23" s="30" t="s">
        <v>1</v>
      </c>
      <c r="F23" s="52"/>
      <c r="G23" s="52">
        <v>0.285</v>
      </c>
      <c r="H23" s="30"/>
      <c r="I23" s="52">
        <f>G23*C23</f>
        <v>0.0005301</v>
      </c>
      <c r="J23" s="53">
        <f>G23*D23</f>
        <v>0.0004674</v>
      </c>
      <c r="K23" s="59">
        <f aca="true" t="shared" si="8" ref="K23:L28">I23*400</f>
        <v>0.21204</v>
      </c>
      <c r="L23" s="60">
        <f t="shared" si="8"/>
        <v>0.18696</v>
      </c>
      <c r="M23" s="23" t="s">
        <v>49</v>
      </c>
      <c r="N23" s="20">
        <f>SUM(N20:N22)</f>
        <v>22.266014521812</v>
      </c>
      <c r="O23" s="20">
        <f>SUM(O20:O22)</f>
        <v>14.479985828320004</v>
      </c>
    </row>
    <row r="24" spans="1:13" ht="14.25" thickBot="1" thickTop="1">
      <c r="A24" s="32"/>
      <c r="B24" s="32" t="s">
        <v>50</v>
      </c>
      <c r="C24" s="33">
        <v>0.0001786</v>
      </c>
      <c r="D24" s="34"/>
      <c r="E24" s="34" t="s">
        <v>1</v>
      </c>
      <c r="F24" s="37"/>
      <c r="G24" s="37">
        <v>0.495</v>
      </c>
      <c r="H24" s="34"/>
      <c r="I24" s="37">
        <f>G24*C24</f>
        <v>8.8407E-05</v>
      </c>
      <c r="J24" s="38">
        <f>G24*D24</f>
        <v>0</v>
      </c>
      <c r="K24" s="63">
        <f t="shared" si="8"/>
        <v>0.0353628</v>
      </c>
      <c r="L24" s="62">
        <f t="shared" si="8"/>
        <v>0</v>
      </c>
      <c r="M24" s="23" t="s">
        <v>50</v>
      </c>
    </row>
    <row r="25" spans="1:13" ht="14.25" thickBot="1" thickTop="1">
      <c r="A25" s="32"/>
      <c r="B25" s="46" t="s">
        <v>45</v>
      </c>
      <c r="C25" s="33">
        <v>9.82E-05</v>
      </c>
      <c r="D25" s="34"/>
      <c r="E25" s="34" t="s">
        <v>1</v>
      </c>
      <c r="F25" s="34"/>
      <c r="G25" s="34">
        <v>1.88</v>
      </c>
      <c r="H25" s="34"/>
      <c r="I25" s="37">
        <f>G25*C25/2</f>
        <v>9.2308E-05</v>
      </c>
      <c r="J25" s="38">
        <f>G25*D25</f>
        <v>0</v>
      </c>
      <c r="K25" s="63">
        <f t="shared" si="8"/>
        <v>0.036923199999999996</v>
      </c>
      <c r="L25" s="62">
        <f t="shared" si="8"/>
        <v>0</v>
      </c>
      <c r="M25" s="67" t="s">
        <v>45</v>
      </c>
    </row>
    <row r="26" spans="1:13" ht="14.25" thickBot="1" thickTop="1">
      <c r="A26" s="32"/>
      <c r="B26" s="32" t="s">
        <v>3</v>
      </c>
      <c r="C26" s="33">
        <v>0.0687</v>
      </c>
      <c r="D26" s="34"/>
      <c r="E26" s="34" t="s">
        <v>1</v>
      </c>
      <c r="F26" s="34"/>
      <c r="G26" s="37">
        <v>5.36E-07</v>
      </c>
      <c r="H26" s="34"/>
      <c r="I26" s="37">
        <f>G26*C26</f>
        <v>3.68232E-08</v>
      </c>
      <c r="J26" s="38">
        <f>G26*D26</f>
        <v>0</v>
      </c>
      <c r="K26" s="61">
        <f t="shared" si="8"/>
        <v>1.4729280000000002E-05</v>
      </c>
      <c r="L26" s="62">
        <f t="shared" si="8"/>
        <v>0</v>
      </c>
      <c r="M26" s="23" t="s">
        <v>3</v>
      </c>
    </row>
    <row r="27" spans="1:13" ht="14.25" thickBot="1" thickTop="1">
      <c r="A27" s="32"/>
      <c r="B27" s="32" t="s">
        <v>51</v>
      </c>
      <c r="C27" s="33"/>
      <c r="D27" s="34">
        <v>0.00789</v>
      </c>
      <c r="E27" s="34" t="s">
        <v>1</v>
      </c>
      <c r="F27" s="34"/>
      <c r="G27" s="37">
        <v>0.00259</v>
      </c>
      <c r="H27" s="34"/>
      <c r="I27" s="37">
        <f>G27*C27</f>
        <v>0</v>
      </c>
      <c r="J27" s="38">
        <f>G27*D27</f>
        <v>2.0435099999999997E-05</v>
      </c>
      <c r="K27" s="61">
        <f t="shared" si="8"/>
        <v>0</v>
      </c>
      <c r="L27" s="62">
        <f t="shared" si="8"/>
        <v>0.008174039999999999</v>
      </c>
      <c r="M27" s="23" t="s">
        <v>51</v>
      </c>
    </row>
    <row r="28" spans="1:13" ht="27.75" customHeight="1" thickBot="1" thickTop="1">
      <c r="A28" s="47"/>
      <c r="B28" s="47"/>
      <c r="C28" s="54"/>
      <c r="D28" s="55"/>
      <c r="E28" s="55"/>
      <c r="F28" s="55"/>
      <c r="G28" s="24" t="s">
        <v>8</v>
      </c>
      <c r="H28" s="24" t="s">
        <v>60</v>
      </c>
      <c r="I28" s="25">
        <f>SUM(I23:I27)</f>
        <v>0.0007108518232000001</v>
      </c>
      <c r="J28" s="26">
        <f>SUM(J23:J27)</f>
        <v>0.0004878351</v>
      </c>
      <c r="K28" s="65">
        <f t="shared" si="8"/>
        <v>0.28434072928000004</v>
      </c>
      <c r="L28" s="70">
        <f t="shared" si="8"/>
        <v>0.19513403999999998</v>
      </c>
      <c r="M28" s="72" t="s">
        <v>57</v>
      </c>
    </row>
    <row r="29" spans="1:13" ht="14.25" thickBot="1" thickTop="1">
      <c r="A29" s="58" t="s">
        <v>52</v>
      </c>
      <c r="B29" s="56"/>
      <c r="C29" s="56"/>
      <c r="D29" s="56"/>
      <c r="E29" s="56"/>
      <c r="F29" s="56"/>
      <c r="G29" s="56"/>
      <c r="H29" s="56"/>
      <c r="I29" s="56"/>
      <c r="J29" s="57"/>
      <c r="K29" s="59"/>
      <c r="L29" s="60"/>
      <c r="M29" s="73"/>
    </row>
    <row r="30" ht="13.5" thickTop="1"/>
    <row r="31" spans="9:10" ht="12.75">
      <c r="I31" s="74"/>
      <c r="J31" t="s">
        <v>63</v>
      </c>
    </row>
    <row r="32" spans="9:10" ht="12.75">
      <c r="I32" s="75"/>
      <c r="J32" t="s">
        <v>64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Mignolo</cp:lastModifiedBy>
  <dcterms:created xsi:type="dcterms:W3CDTF">2007-02-18T09:28:37Z</dcterms:created>
  <dcterms:modified xsi:type="dcterms:W3CDTF">2011-05-08T16:10:32Z</dcterms:modified>
  <cp:category/>
  <cp:version/>
  <cp:contentType/>
  <cp:contentStatus/>
</cp:coreProperties>
</file>